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ain365-my.sharepoint.com/personal/dfranco_eldorado_aero/Documents/EN EJECUCION/2022/COMUNICACIONES/CIRCULARES/"/>
    </mc:Choice>
  </mc:AlternateContent>
  <xr:revisionPtr revIDLastSave="0" documentId="8_{9EC0268A-0F79-42D4-8520-42B4EB8516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iduos Reciclables 2022-I" sheetId="2" r:id="rId1"/>
    <sheet name="RESPEL 2022-I" sheetId="10" r:id="rId2"/>
    <sheet name="Residuos Biologicos 2022-I" sheetId="8" r:id="rId3"/>
    <sheet name="RVI 2022-I " sheetId="9" r:id="rId4"/>
  </sheets>
  <definedNames>
    <definedName name="_xlnm.Print_Area" localSheetId="1">'RESPEL 2022-I'!$B$2:$I$35</definedName>
    <definedName name="_xlnm.Print_Titles" localSheetId="1">'RESPEL 2022-I'!$2:$2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9" l="1"/>
  <c r="C18" i="9"/>
  <c r="F5" i="10"/>
  <c r="F9" i="10"/>
  <c r="F13" i="10"/>
  <c r="F19" i="10"/>
  <c r="F31" i="10"/>
  <c r="D34" i="10"/>
  <c r="D37" i="10" s="1"/>
  <c r="H7" i="9"/>
  <c r="H8" i="9"/>
  <c r="H9" i="9"/>
  <c r="H10" i="9"/>
  <c r="H11" i="9"/>
  <c r="H12" i="9"/>
  <c r="D13" i="9"/>
  <c r="E13" i="9"/>
  <c r="F13" i="9"/>
  <c r="G13" i="9"/>
  <c r="E18" i="9"/>
  <c r="F18" i="9"/>
  <c r="B12" i="8"/>
  <c r="C12" i="8"/>
  <c r="B30" i="2"/>
  <c r="E22" i="2"/>
  <c r="F22" i="2"/>
  <c r="G22" i="2"/>
  <c r="D22" i="2"/>
  <c r="H22" i="2"/>
  <c r="I22" i="2"/>
  <c r="B43" i="2"/>
  <c r="J7" i="2"/>
  <c r="J8" i="2"/>
  <c r="C30" i="2" s="1"/>
  <c r="J9" i="2"/>
  <c r="J10" i="2"/>
  <c r="J11" i="2"/>
  <c r="C33" i="2" s="1"/>
  <c r="J12" i="2"/>
  <c r="C34" i="2" s="1"/>
  <c r="J13" i="2"/>
  <c r="J14" i="2"/>
  <c r="J15" i="2"/>
  <c r="J16" i="2"/>
  <c r="J17" i="2"/>
  <c r="J18" i="2"/>
  <c r="J19" i="2"/>
  <c r="C41" i="2" s="1"/>
  <c r="J20" i="2"/>
  <c r="C42" i="2" s="1"/>
  <c r="J6" i="2"/>
  <c r="C29" i="2"/>
  <c r="C31" i="2"/>
  <c r="C32" i="2"/>
  <c r="C38" i="2"/>
  <c r="C39" i="2"/>
  <c r="C40" i="2"/>
  <c r="B42" i="2"/>
  <c r="B29" i="2"/>
  <c r="B31" i="2"/>
  <c r="B32" i="2"/>
  <c r="B33" i="2"/>
  <c r="B34" i="2"/>
  <c r="B35" i="2"/>
  <c r="B36" i="2"/>
  <c r="B37" i="2"/>
  <c r="B38" i="2"/>
  <c r="B39" i="2"/>
  <c r="B40" i="2"/>
  <c r="B41" i="2"/>
  <c r="B28" i="2"/>
  <c r="J21" i="2"/>
  <c r="C55" i="2"/>
  <c r="J55" i="2" s="1"/>
  <c r="C43" i="2"/>
  <c r="D55" i="2"/>
  <c r="E55" i="2"/>
  <c r="F55" i="2"/>
  <c r="G55" i="2"/>
  <c r="I55" i="2" s="1"/>
  <c r="H55" i="2"/>
  <c r="G18" i="9" l="1"/>
  <c r="K14" i="2"/>
  <c r="D36" i="2" s="1"/>
  <c r="K13" i="2"/>
  <c r="D35" i="2" s="1"/>
  <c r="K16" i="2"/>
  <c r="D38" i="2" s="1"/>
  <c r="K8" i="2"/>
  <c r="D30" i="2" s="1"/>
  <c r="C37" i="2"/>
  <c r="C36" i="2"/>
  <c r="J22" i="2"/>
  <c r="K6" i="2" s="1"/>
  <c r="C28" i="2"/>
  <c r="C44" i="2" s="1"/>
  <c r="C35" i="2"/>
  <c r="H13" i="9"/>
  <c r="I12" i="9" s="1"/>
  <c r="K22" i="2" l="1"/>
  <c r="D28" i="2"/>
  <c r="D44" i="2" s="1"/>
  <c r="L6" i="2"/>
  <c r="I11" i="9"/>
  <c r="I9" i="9"/>
  <c r="I10" i="9"/>
  <c r="K20" i="2"/>
  <c r="K9" i="2"/>
  <c r="D31" i="2" s="1"/>
  <c r="K11" i="2"/>
  <c r="D33" i="2" s="1"/>
  <c r="K12" i="2"/>
  <c r="D34" i="2" s="1"/>
  <c r="K21" i="2"/>
  <c r="K18" i="2"/>
  <c r="D40" i="2" s="1"/>
  <c r="K17" i="2"/>
  <c r="D39" i="2" s="1"/>
  <c r="K10" i="2"/>
  <c r="K19" i="2"/>
  <c r="D41" i="2" s="1"/>
  <c r="I7" i="9"/>
  <c r="I13" i="9" s="1"/>
  <c r="K7" i="2"/>
  <c r="D29" i="2" s="1"/>
  <c r="K15" i="2"/>
  <c r="I8" i="9"/>
  <c r="D42" i="2" l="1"/>
  <c r="L20" i="2"/>
  <c r="C62" i="2" s="1"/>
  <c r="L10" i="2"/>
  <c r="C60" i="2" s="1"/>
  <c r="D32" i="2"/>
  <c r="D43" i="2"/>
  <c r="L21" i="2"/>
  <c r="L22" i="2"/>
  <c r="C59" i="2"/>
  <c r="L15" i="2"/>
  <c r="C61" i="2" s="1"/>
  <c r="D37" i="2"/>
</calcChain>
</file>

<file path=xl/sharedStrings.xml><?xml version="1.0" encoding="utf-8"?>
<sst xmlns="http://schemas.openxmlformats.org/spreadsheetml/2006/main" count="159" uniqueCount="97">
  <si>
    <t>REVISTA</t>
  </si>
  <si>
    <t>VIDRIO</t>
  </si>
  <si>
    <t>TOTAL</t>
  </si>
  <si>
    <t xml:space="preserve">MATERIAL </t>
  </si>
  <si>
    <t xml:space="preserve">ALUMINIO CHATARRA </t>
  </si>
  <si>
    <t xml:space="preserve">ARCHIVO </t>
  </si>
  <si>
    <t xml:space="preserve">CARTON </t>
  </si>
  <si>
    <t xml:space="preserve">CHATARRA </t>
  </si>
  <si>
    <t xml:space="preserve">PERIODICO </t>
  </si>
  <si>
    <t xml:space="preserve">PET </t>
  </si>
  <si>
    <t>PHD</t>
  </si>
  <si>
    <t xml:space="preserve">PLASTICO </t>
  </si>
  <si>
    <t xml:space="preserve">PLEGADIZA </t>
  </si>
  <si>
    <t>PP</t>
  </si>
  <si>
    <t>MADERA</t>
  </si>
  <si>
    <t>Kg/Semestre</t>
  </si>
  <si>
    <t>%</t>
  </si>
  <si>
    <t>ENE</t>
  </si>
  <si>
    <t>FEB</t>
  </si>
  <si>
    <t>MAR</t>
  </si>
  <si>
    <t>ABR</t>
  </si>
  <si>
    <t>MAY</t>
  </si>
  <si>
    <t>JUN</t>
  </si>
  <si>
    <t>Kg./mes</t>
  </si>
  <si>
    <t>Kg./semestre</t>
  </si>
  <si>
    <t>TOTAL MES</t>
  </si>
  <si>
    <t>TATUCO</t>
  </si>
  <si>
    <t>Viaje/mes</t>
  </si>
  <si>
    <t>Viajes/Semestre</t>
  </si>
  <si>
    <t>ALUMINIO PAPEL</t>
  </si>
  <si>
    <t>CHATARRA</t>
  </si>
  <si>
    <t>PAPEL Y CARTÓN</t>
  </si>
  <si>
    <t>Porcentaje</t>
  </si>
  <si>
    <t>PROMEDIO</t>
  </si>
  <si>
    <t>CLASIFICACIÓN</t>
  </si>
  <si>
    <t>PLÁSTICO</t>
  </si>
  <si>
    <t>Porcentaje %</t>
  </si>
  <si>
    <t>Porcentaje Clasificación</t>
  </si>
  <si>
    <t xml:space="preserve">TOTAL </t>
  </si>
  <si>
    <t>Clasificación</t>
  </si>
  <si>
    <t>ALUMINIO LATA</t>
  </si>
  <si>
    <t>TETAPRACK</t>
  </si>
  <si>
    <t>TETRAPACK</t>
  </si>
  <si>
    <t>JUNIO</t>
  </si>
  <si>
    <t>MAYO</t>
  </si>
  <si>
    <t>ABRIL</t>
  </si>
  <si>
    <t>MARZO</t>
  </si>
  <si>
    <t>FEBRERO</t>
  </si>
  <si>
    <t>ENERO</t>
  </si>
  <si>
    <t>TERMODESTRUCCIÓN CONTROLADA</t>
  </si>
  <si>
    <t>ESTERILIZACIÓN POR AUTOCLAVE (Kg)</t>
  </si>
  <si>
    <t>MES
CATEGORÍA
Micro Productor B</t>
  </si>
  <si>
    <t>GODDARD</t>
  </si>
  <si>
    <t>GATEGOURMET</t>
  </si>
  <si>
    <t>AEROSERVICIOS</t>
  </si>
  <si>
    <t>MARTIN AIR</t>
  </si>
  <si>
    <t>ºº</t>
  </si>
  <si>
    <t>CATERING O DISPOSITOR FINAL</t>
  </si>
  <si>
    <t>MES</t>
  </si>
  <si>
    <t>CONSOLIDADO</t>
  </si>
  <si>
    <t>PROMEDIO MES</t>
  </si>
  <si>
    <t xml:space="preserve">                                                                                                                               </t>
  </si>
  <si>
    <t>SUMATORIA ENE-JUN</t>
  </si>
  <si>
    <t>KG</t>
  </si>
  <si>
    <t>BATERIAS</t>
  </si>
  <si>
    <t>ACEITE CON AGUA Y ESTOPAS</t>
  </si>
  <si>
    <t>BREAS Y GRASAS</t>
  </si>
  <si>
    <t xml:space="preserve"> KG</t>
  </si>
  <si>
    <t>ENVASES DE AEROSOLES PINTURA</t>
  </si>
  <si>
    <t>LODOS DE LIMPIEZA DE SISTEMA DE AGUAS RESIDUALES</t>
  </si>
  <si>
    <t>VIDRIO CONTAMINADO CON MERCURIO
(luminarias)</t>
  </si>
  <si>
    <t>UN</t>
  </si>
  <si>
    <t xml:space="preserve"> UN</t>
  </si>
  <si>
    <t>FILTROS DE VEHICULOS USADOS SECOS Y HUMEDOS</t>
  </si>
  <si>
    <t xml:space="preserve"> GLS</t>
  </si>
  <si>
    <t>ACEITE USADO</t>
  </si>
  <si>
    <t>EMPRESA DISPOSITORA FINAL</t>
  </si>
  <si>
    <t>EMPRESA DE RECOLECCIÓN Y TRANSPORTE</t>
  </si>
  <si>
    <t>UNIDAD MEDIDA</t>
  </si>
  <si>
    <t>CANTIDAD</t>
  </si>
  <si>
    <t>NUMERO COMPROBANTE/ACTA</t>
  </si>
  <si>
    <t>FECHA DE ENTREGA 
(DD/MM/AA)</t>
  </si>
  <si>
    <t>TIPO DE RESPEL</t>
  </si>
  <si>
    <t>GENERADOR</t>
  </si>
  <si>
    <t>PERIODO</t>
  </si>
  <si>
    <t>RESIDUOS SOLIDOS ESPECIALES O POSCONSUMO</t>
  </si>
  <si>
    <t>RAEES</t>
  </si>
  <si>
    <t>ESTOPAS CONTAMINADAS</t>
  </si>
  <si>
    <t>LUMINARIAS</t>
  </si>
  <si>
    <t>LLANTAS</t>
  </si>
  <si>
    <t>TONERS</t>
  </si>
  <si>
    <t>CONSOLIDADO POR TIPO DE MATERIAL RECUPERADO - PRIMER SEMESTRE 2022</t>
  </si>
  <si>
    <t>RESIDUOS DE VUELOS INTERNACIONALES I SEMESTRE 2022</t>
  </si>
  <si>
    <t>I SEMESTRE 2022</t>
  </si>
  <si>
    <t>PRIMER SEMESTRE 2022</t>
  </si>
  <si>
    <t>REGISTRO DE RECOLECCIÓN, TRANSPORTE Y TRATAMIENTO DE RESIDUOS INFECCIOSOS O DE RIESGO BIOLÓGICO
PRIMER SEMESTRE 2022</t>
  </si>
  <si>
    <t>TOTAL SEM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</si>
</sst>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%"/>
    <numFmt numFmtId="166" formatCode="0.0"/>
    <numFmt numFmtId="167" formatCode="#,##0.0"/>
    <numFmt numFmtId="168" formatCode="_-* #,##0.0\ _€_-;\-* #,##0.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5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/>
      <right/>
      <top/>
      <bottom style="thin">
        <color theme="6" tint="0.7999816888943144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85">
    <xf numFmtId="0" fontId="0" fillId="0" borderId="0" xfId="0"/>
    <xf numFmtId="3" fontId="0" fillId="0" borderId="0" xfId="0" applyNumberFormat="1"/>
    <xf numFmtId="0" fontId="4" fillId="0" borderId="1" xfId="0" applyFont="1" applyFill="1" applyBorder="1" applyAlignment="1">
      <alignment horizontal="center"/>
    </xf>
    <xf numFmtId="10" fontId="0" fillId="0" borderId="1" xfId="0" applyNumberFormat="1" applyBorder="1"/>
    <xf numFmtId="10" fontId="0" fillId="0" borderId="0" xfId="0" applyNumberFormat="1"/>
    <xf numFmtId="0" fontId="0" fillId="0" borderId="0" xfId="0" applyBorder="1"/>
    <xf numFmtId="0" fontId="2" fillId="0" borderId="1" xfId="0" applyFont="1" applyBorder="1"/>
    <xf numFmtId="0" fontId="8" fillId="0" borderId="0" xfId="0" applyFont="1" applyAlignment="1">
      <alignment horizontal="center" readingOrder="1"/>
    </xf>
    <xf numFmtId="0" fontId="5" fillId="2" borderId="3" xfId="0" applyFont="1" applyFill="1" applyBorder="1" applyAlignment="1">
      <alignment horizontal="center"/>
    </xf>
    <xf numFmtId="168" fontId="0" fillId="0" borderId="6" xfId="1" applyNumberFormat="1" applyFont="1" applyBorder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168" fontId="0" fillId="0" borderId="10" xfId="1" applyNumberFormat="1" applyFon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0" fontId="0" fillId="0" borderId="6" xfId="0" applyNumberFormat="1" applyBorder="1"/>
    <xf numFmtId="10" fontId="0" fillId="0" borderId="10" xfId="0" applyNumberFormat="1" applyBorder="1"/>
    <xf numFmtId="168" fontId="0" fillId="0" borderId="12" xfId="1" applyNumberFormat="1" applyFont="1" applyBorder="1" applyAlignment="1">
      <alignment horizontal="center"/>
    </xf>
    <xf numFmtId="10" fontId="0" fillId="0" borderId="12" xfId="0" applyNumberFormat="1" applyBorder="1"/>
    <xf numFmtId="10" fontId="4" fillId="0" borderId="1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vertical="center" wrapText="1"/>
    </xf>
    <xf numFmtId="10" fontId="6" fillId="0" borderId="9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0" fontId="2" fillId="0" borderId="6" xfId="0" applyFont="1" applyBorder="1"/>
    <xf numFmtId="0" fontId="2" fillId="0" borderId="10" xfId="0" applyFont="1" applyBorder="1"/>
    <xf numFmtId="0" fontId="9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2" xfId="0" applyFont="1" applyBorder="1"/>
    <xf numFmtId="0" fontId="11" fillId="0" borderId="29" xfId="0" applyFont="1" applyBorder="1"/>
    <xf numFmtId="0" fontId="11" fillId="0" borderId="29" xfId="0" applyNumberFormat="1" applyFont="1" applyBorder="1"/>
    <xf numFmtId="0" fontId="11" fillId="0" borderId="30" xfId="0" applyFont="1" applyBorder="1"/>
    <xf numFmtId="0" fontId="11" fillId="0" borderId="30" xfId="0" applyNumberFormat="1" applyFont="1" applyBorder="1"/>
    <xf numFmtId="0" fontId="11" fillId="0" borderId="0" xfId="0" applyFont="1"/>
    <xf numFmtId="0" fontId="11" fillId="0" borderId="0" xfId="0" applyNumberFormat="1" applyFont="1"/>
    <xf numFmtId="4" fontId="2" fillId="0" borderId="2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NumberFormat="1" applyFont="1" applyBorder="1"/>
    <xf numFmtId="0" fontId="2" fillId="0" borderId="3" xfId="0" applyFont="1" applyBorder="1"/>
    <xf numFmtId="168" fontId="0" fillId="0" borderId="11" xfId="1" applyNumberFormat="1" applyFont="1" applyBorder="1" applyAlignment="1">
      <alignment horizontal="center"/>
    </xf>
    <xf numFmtId="168" fontId="0" fillId="0" borderId="3" xfId="1" applyNumberFormat="1" applyFont="1" applyBorder="1" applyAlignment="1">
      <alignment horizontal="center"/>
    </xf>
    <xf numFmtId="168" fontId="0" fillId="0" borderId="1" xfId="1" applyNumberFormat="1" applyFont="1" applyFill="1" applyBorder="1" applyAlignment="1">
      <alignment horizontal="center"/>
    </xf>
    <xf numFmtId="167" fontId="0" fillId="0" borderId="12" xfId="0" applyNumberFormat="1" applyFill="1" applyBorder="1" applyAlignment="1">
      <alignment horizontal="center"/>
    </xf>
    <xf numFmtId="10" fontId="0" fillId="0" borderId="12" xfId="0" applyNumberFormat="1" applyFill="1" applyBorder="1"/>
    <xf numFmtId="168" fontId="0" fillId="0" borderId="12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9" fontId="0" fillId="0" borderId="0" xfId="3" applyFont="1"/>
    <xf numFmtId="167" fontId="0" fillId="0" borderId="0" xfId="0" applyNumberFormat="1"/>
    <xf numFmtId="167" fontId="0" fillId="0" borderId="1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wrapText="1"/>
    </xf>
    <xf numFmtId="0" fontId="0" fillId="0" borderId="0" xfId="0" applyFill="1" applyBorder="1"/>
    <xf numFmtId="167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67" fontId="20" fillId="0" borderId="1" xfId="0" applyNumberFormat="1" applyFont="1" applyFill="1" applyBorder="1" applyAlignment="1">
      <alignment horizontal="center"/>
    </xf>
    <xf numFmtId="167" fontId="20" fillId="0" borderId="4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vertical="center" wrapText="1"/>
    </xf>
    <xf numFmtId="0" fontId="20" fillId="2" borderId="4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 readingOrder="1"/>
    </xf>
    <xf numFmtId="0" fontId="4" fillId="2" borderId="8" xfId="0" applyFont="1" applyFill="1" applyBorder="1" applyAlignment="1">
      <alignment vertical="center" wrapText="1" shrinkToFit="1"/>
    </xf>
    <xf numFmtId="10" fontId="0" fillId="0" borderId="9" xfId="0" applyNumberFormat="1" applyBorder="1" applyAlignment="1">
      <alignment vertical="center" wrapText="1"/>
    </xf>
    <xf numFmtId="10" fontId="0" fillId="0" borderId="9" xfId="0" applyNumberFormat="1" applyBorder="1"/>
    <xf numFmtId="0" fontId="4" fillId="2" borderId="24" xfId="0" applyFont="1" applyFill="1" applyBorder="1" applyAlignment="1">
      <alignment horizontal="left" vertical="center" wrapText="1" shrinkToFit="1"/>
    </xf>
    <xf numFmtId="10" fontId="0" fillId="0" borderId="25" xfId="0" applyNumberFormat="1" applyBorder="1"/>
    <xf numFmtId="0" fontId="2" fillId="2" borderId="24" xfId="0" applyFont="1" applyFill="1" applyBorder="1" applyAlignment="1">
      <alignment horizontal="center" vertical="center" wrapText="1"/>
    </xf>
    <xf numFmtId="166" fontId="2" fillId="0" borderId="48" xfId="0" applyNumberFormat="1" applyFont="1" applyFill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2" fillId="2" borderId="25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3" fontId="7" fillId="6" borderId="12" xfId="0" applyNumberFormat="1" applyFont="1" applyFill="1" applyBorder="1" applyAlignment="1">
      <alignment horizontal="center"/>
    </xf>
    <xf numFmtId="9" fontId="7" fillId="6" borderId="12" xfId="2" applyFont="1" applyFill="1" applyBorder="1" applyAlignment="1">
      <alignment horizontal="center"/>
    </xf>
    <xf numFmtId="165" fontId="7" fillId="6" borderId="19" xfId="0" applyNumberFormat="1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/>
    </xf>
    <xf numFmtId="167" fontId="7" fillId="6" borderId="12" xfId="0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/>
    </xf>
    <xf numFmtId="0" fontId="7" fillId="8" borderId="41" xfId="0" applyFont="1" applyFill="1" applyBorder="1" applyAlignment="1">
      <alignment horizontal="center" vertical="center" wrapText="1"/>
    </xf>
    <xf numFmtId="167" fontId="7" fillId="8" borderId="12" xfId="0" applyNumberFormat="1" applyFont="1" applyFill="1" applyBorder="1" applyAlignment="1">
      <alignment horizontal="center"/>
    </xf>
    <xf numFmtId="9" fontId="7" fillId="8" borderId="19" xfId="3" applyFont="1" applyFill="1" applyBorder="1" applyAlignment="1">
      <alignment horizontal="center"/>
    </xf>
    <xf numFmtId="0" fontId="1" fillId="0" borderId="0" xfId="4"/>
    <xf numFmtId="0" fontId="1" fillId="0" borderId="2" xfId="4" applyBorder="1"/>
    <xf numFmtId="0" fontId="1" fillId="0" borderId="15" xfId="4" applyBorder="1"/>
    <xf numFmtId="0" fontId="1" fillId="0" borderId="27" xfId="4" applyBorder="1"/>
    <xf numFmtId="0" fontId="1" fillId="0" borderId="14" xfId="4" applyBorder="1"/>
    <xf numFmtId="0" fontId="1" fillId="0" borderId="0" xfId="4" applyFill="1" applyBorder="1" applyAlignment="1">
      <alignment horizontal="center"/>
    </xf>
    <xf numFmtId="0" fontId="1" fillId="0" borderId="25" xfId="4" applyBorder="1"/>
    <xf numFmtId="0" fontId="1" fillId="0" borderId="10" xfId="4" applyBorder="1"/>
    <xf numFmtId="0" fontId="1" fillId="0" borderId="10" xfId="4" applyBorder="1" applyAlignment="1">
      <alignment horizontal="center" vertical="center" wrapText="1"/>
    </xf>
    <xf numFmtId="0" fontId="1" fillId="0" borderId="24" xfId="4" applyBorder="1"/>
    <xf numFmtId="0" fontId="1" fillId="0" borderId="9" xfId="4" applyBorder="1" applyAlignment="1">
      <alignment horizontal="center" wrapText="1"/>
    </xf>
    <xf numFmtId="0" fontId="1" fillId="0" borderId="1" xfId="4" applyBorder="1" applyAlignment="1">
      <alignment horizontal="center"/>
    </xf>
    <xf numFmtId="0" fontId="1" fillId="0" borderId="1" xfId="4" applyFill="1" applyBorder="1" applyAlignment="1">
      <alignment horizontal="center"/>
    </xf>
    <xf numFmtId="0" fontId="1" fillId="0" borderId="4" xfId="4" applyBorder="1" applyAlignment="1">
      <alignment horizontal="center"/>
    </xf>
    <xf numFmtId="14" fontId="1" fillId="0" borderId="4" xfId="4" applyNumberFormat="1" applyBorder="1" applyAlignment="1">
      <alignment horizontal="center"/>
    </xf>
    <xf numFmtId="0" fontId="1" fillId="0" borderId="1" xfId="4" applyBorder="1" applyAlignment="1">
      <alignment horizontal="center" vertical="center" wrapText="1"/>
    </xf>
    <xf numFmtId="0" fontId="1" fillId="0" borderId="9" xfId="4" applyBorder="1" applyAlignment="1">
      <alignment horizontal="center"/>
    </xf>
    <xf numFmtId="0" fontId="1" fillId="0" borderId="23" xfId="4" applyBorder="1" applyAlignment="1">
      <alignment horizontal="center"/>
    </xf>
    <xf numFmtId="0" fontId="1" fillId="0" borderId="4" xfId="4" applyBorder="1" applyAlignment="1">
      <alignment horizontal="left" vertical="center"/>
    </xf>
    <xf numFmtId="3" fontId="13" fillId="0" borderId="1" xfId="4" applyNumberFormat="1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1" fillId="0" borderId="21" xfId="4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3" fontId="1" fillId="0" borderId="3" xfId="4" applyNumberFormat="1" applyFill="1" applyBorder="1" applyAlignment="1">
      <alignment horizontal="center"/>
    </xf>
    <xf numFmtId="3" fontId="1" fillId="0" borderId="3" xfId="4" applyNumberFormat="1" applyBorder="1" applyAlignment="1">
      <alignment horizontal="center"/>
    </xf>
    <xf numFmtId="49" fontId="1" fillId="0" borderId="3" xfId="4" applyNumberFormat="1" applyBorder="1" applyAlignment="1">
      <alignment horizontal="center"/>
    </xf>
    <xf numFmtId="14" fontId="1" fillId="0" borderId="3" xfId="4" applyNumberFormat="1" applyFill="1" applyBorder="1" applyAlignment="1">
      <alignment horizontal="center"/>
    </xf>
    <xf numFmtId="0" fontId="1" fillId="0" borderId="0" xfId="4" applyFill="1"/>
    <xf numFmtId="0" fontId="1" fillId="0" borderId="9" xfId="4" applyFill="1" applyBorder="1" applyAlignment="1">
      <alignment horizontal="center"/>
    </xf>
    <xf numFmtId="0" fontId="1" fillId="0" borderId="1" xfId="4" applyBorder="1" applyAlignment="1">
      <alignment horizontal="center" wrapText="1"/>
    </xf>
    <xf numFmtId="3" fontId="1" fillId="0" borderId="1" xfId="4" applyNumberFormat="1" applyBorder="1" applyAlignment="1">
      <alignment horizontal="center"/>
    </xf>
    <xf numFmtId="49" fontId="1" fillId="0" borderId="1" xfId="4" applyNumberFormat="1" applyBorder="1" applyAlignment="1">
      <alignment horizontal="center"/>
    </xf>
    <xf numFmtId="14" fontId="1" fillId="0" borderId="1" xfId="4" applyNumberFormat="1" applyBorder="1" applyAlignment="1">
      <alignment horizontal="center"/>
    </xf>
    <xf numFmtId="0" fontId="1" fillId="0" borderId="23" xfId="4" applyFill="1" applyBorder="1" applyAlignment="1">
      <alignment horizontal="center"/>
    </xf>
    <xf numFmtId="0" fontId="1" fillId="0" borderId="4" xfId="4" applyFill="1" applyBorder="1" applyAlignment="1">
      <alignment horizontal="center"/>
    </xf>
    <xf numFmtId="0" fontId="1" fillId="0" borderId="4" xfId="4" applyBorder="1" applyAlignment="1">
      <alignment horizontal="center" wrapText="1"/>
    </xf>
    <xf numFmtId="3" fontId="1" fillId="0" borderId="4" xfId="4" applyNumberFormat="1" applyBorder="1" applyAlignment="1">
      <alignment horizontal="center"/>
    </xf>
    <xf numFmtId="49" fontId="1" fillId="0" borderId="4" xfId="4" applyNumberFormat="1" applyBorder="1" applyAlignment="1">
      <alignment horizontal="center"/>
    </xf>
    <xf numFmtId="0" fontId="1" fillId="0" borderId="56" xfId="4" applyFill="1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58" xfId="4" applyBorder="1" applyAlignment="1">
      <alignment horizontal="center" vertical="center" wrapText="1"/>
    </xf>
    <xf numFmtId="0" fontId="1" fillId="0" borderId="36" xfId="4" applyBorder="1" applyAlignment="1">
      <alignment horizontal="center" vertical="center" wrapText="1"/>
    </xf>
    <xf numFmtId="0" fontId="1" fillId="0" borderId="7" xfId="4" applyFill="1" applyBorder="1" applyAlignment="1">
      <alignment horizontal="center" vertical="center" wrapText="1"/>
    </xf>
    <xf numFmtId="0" fontId="1" fillId="0" borderId="3" xfId="4" applyBorder="1" applyAlignment="1">
      <alignment horizontal="center"/>
    </xf>
    <xf numFmtId="0" fontId="1" fillId="0" borderId="10" xfId="4" applyBorder="1" applyAlignment="1">
      <alignment horizontal="center" wrapText="1"/>
    </xf>
    <xf numFmtId="0" fontId="1" fillId="0" borderId="25" xfId="4" applyFont="1" applyFill="1" applyBorder="1" applyAlignment="1">
      <alignment horizontal="center" vertical="center"/>
    </xf>
    <xf numFmtId="0" fontId="1" fillId="0" borderId="10" xfId="4" applyBorder="1" applyAlignment="1">
      <alignment horizontal="center"/>
    </xf>
    <xf numFmtId="0" fontId="1" fillId="0" borderId="10" xfId="4" applyFill="1" applyBorder="1" applyAlignment="1">
      <alignment horizontal="center"/>
    </xf>
    <xf numFmtId="0" fontId="1" fillId="0" borderId="59" xfId="4" applyBorder="1" applyAlignment="1">
      <alignment horizontal="center" vertical="center" wrapText="1"/>
    </xf>
    <xf numFmtId="0" fontId="1" fillId="0" borderId="24" xfId="4" applyBorder="1" applyAlignment="1">
      <alignment horizontal="center" wrapText="1"/>
    </xf>
    <xf numFmtId="0" fontId="1" fillId="0" borderId="9" xfId="4" applyFont="1" applyFill="1" applyBorder="1" applyAlignment="1">
      <alignment horizontal="center" vertical="center"/>
    </xf>
    <xf numFmtId="0" fontId="1" fillId="0" borderId="6" xfId="4" applyBorder="1" applyAlignment="1">
      <alignment horizontal="center" wrapText="1"/>
    </xf>
    <xf numFmtId="0" fontId="1" fillId="0" borderId="6" xfId="4" applyBorder="1" applyAlignment="1">
      <alignment horizontal="center" vertical="center" wrapText="1"/>
    </xf>
    <xf numFmtId="14" fontId="1" fillId="0" borderId="6" xfId="4" applyNumberFormat="1" applyFill="1" applyBorder="1" applyAlignment="1">
      <alignment horizontal="center"/>
    </xf>
    <xf numFmtId="0" fontId="1" fillId="0" borderId="25" xfId="4" applyFont="1" applyFill="1" applyBorder="1" applyAlignment="1">
      <alignment horizontal="center" vertical="center" wrapText="1"/>
    </xf>
    <xf numFmtId="17" fontId="1" fillId="0" borderId="10" xfId="4" applyNumberFormat="1" applyBorder="1" applyAlignment="1">
      <alignment horizontal="center" vertical="center" wrapText="1"/>
    </xf>
    <xf numFmtId="0" fontId="13" fillId="0" borderId="59" xfId="4" applyFont="1" applyBorder="1" applyAlignment="1">
      <alignment horizontal="center" vertical="center" wrapText="1"/>
    </xf>
    <xf numFmtId="0" fontId="1" fillId="0" borderId="24" xfId="4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/>
    </xf>
    <xf numFmtId="14" fontId="1" fillId="0" borderId="6" xfId="4" applyNumberFormat="1" applyFont="1" applyFill="1" applyBorder="1" applyAlignment="1">
      <alignment horizontal="center" vertical="center" wrapText="1"/>
    </xf>
    <xf numFmtId="0" fontId="1" fillId="0" borderId="0" xfId="4" applyFont="1" applyFill="1"/>
    <xf numFmtId="0" fontId="1" fillId="0" borderId="6" xfId="4" applyFill="1" applyBorder="1" applyAlignment="1">
      <alignment horizontal="center" vertical="center" wrapText="1"/>
    </xf>
    <xf numFmtId="0" fontId="13" fillId="10" borderId="10" xfId="4" applyFont="1" applyFill="1" applyBorder="1" applyAlignment="1">
      <alignment horizontal="center"/>
    </xf>
    <xf numFmtId="0" fontId="13" fillId="10" borderId="10" xfId="4" applyFont="1" applyFill="1" applyBorder="1" applyAlignment="1">
      <alignment horizontal="center" vertical="center" wrapText="1"/>
    </xf>
    <xf numFmtId="0" fontId="13" fillId="10" borderId="47" xfId="4" applyFont="1" applyFill="1" applyBorder="1" applyAlignment="1">
      <alignment horizontal="center"/>
    </xf>
    <xf numFmtId="0" fontId="13" fillId="10" borderId="57" xfId="4" applyFont="1" applyFill="1" applyBorder="1" applyAlignment="1">
      <alignment horizontal="center"/>
    </xf>
    <xf numFmtId="3" fontId="13" fillId="10" borderId="1" xfId="4" applyNumberFormat="1" applyFont="1" applyFill="1" applyBorder="1" applyAlignment="1">
      <alignment horizontal="center"/>
    </xf>
    <xf numFmtId="0" fontId="13" fillId="10" borderId="10" xfId="4" applyFont="1" applyFill="1" applyBorder="1"/>
    <xf numFmtId="0" fontId="13" fillId="7" borderId="52" xfId="4" applyFont="1" applyFill="1" applyBorder="1" applyAlignment="1">
      <alignment horizontal="center" vertical="center" wrapText="1"/>
    </xf>
    <xf numFmtId="0" fontId="13" fillId="7" borderId="51" xfId="4" applyFont="1" applyFill="1" applyBorder="1" applyAlignment="1">
      <alignment horizontal="center" vertical="center" wrapText="1"/>
    </xf>
    <xf numFmtId="0" fontId="12" fillId="9" borderId="5" xfId="4" applyFont="1" applyFill="1" applyBorder="1" applyAlignment="1">
      <alignment horizontal="center" vertical="center" wrapText="1"/>
    </xf>
    <xf numFmtId="0" fontId="12" fillId="9" borderId="61" xfId="4" applyFont="1" applyFill="1" applyBorder="1" applyAlignment="1">
      <alignment horizontal="center" vertical="center" wrapText="1"/>
    </xf>
    <xf numFmtId="0" fontId="12" fillId="9" borderId="6" xfId="4" applyFont="1" applyFill="1" applyBorder="1" applyAlignment="1">
      <alignment horizontal="center" vertical="center" wrapText="1"/>
    </xf>
    <xf numFmtId="0" fontId="12" fillId="9" borderId="7" xfId="4" applyFont="1" applyFill="1" applyBorder="1" applyAlignment="1">
      <alignment horizontal="center" vertical="center" wrapText="1"/>
    </xf>
    <xf numFmtId="0" fontId="0" fillId="0" borderId="8" xfId="0" applyBorder="1"/>
    <xf numFmtId="0" fontId="22" fillId="0" borderId="0" xfId="0" applyFont="1" applyAlignment="1"/>
    <xf numFmtId="0" fontId="1" fillId="7" borderId="36" xfId="4" applyFill="1" applyBorder="1" applyAlignment="1">
      <alignment horizontal="center"/>
    </xf>
    <xf numFmtId="0" fontId="1" fillId="7" borderId="0" xfId="4" applyFill="1" applyBorder="1" applyAlignment="1">
      <alignment horizontal="center"/>
    </xf>
    <xf numFmtId="0" fontId="1" fillId="7" borderId="56" xfId="4" applyFill="1" applyBorder="1" applyAlignment="1">
      <alignment horizontal="center"/>
    </xf>
    <xf numFmtId="0" fontId="1" fillId="7" borderId="18" xfId="4" applyFill="1" applyBorder="1" applyAlignment="1">
      <alignment horizontal="center" wrapText="1"/>
    </xf>
    <xf numFmtId="0" fontId="1" fillId="7" borderId="17" xfId="4" applyFill="1" applyBorder="1" applyAlignment="1">
      <alignment horizontal="center" vertical="center" wrapText="1"/>
    </xf>
    <xf numFmtId="0" fontId="1" fillId="7" borderId="12" xfId="4" applyFill="1" applyBorder="1" applyAlignment="1">
      <alignment horizontal="center"/>
    </xf>
    <xf numFmtId="0" fontId="1" fillId="7" borderId="12" xfId="4" applyFill="1" applyBorder="1" applyAlignment="1">
      <alignment horizontal="center" vertical="center" wrapText="1"/>
    </xf>
    <xf numFmtId="0" fontId="13" fillId="7" borderId="12" xfId="4" applyFont="1" applyFill="1" applyBorder="1" applyAlignment="1">
      <alignment horizontal="center" vertical="center" wrapText="1"/>
    </xf>
    <xf numFmtId="0" fontId="1" fillId="7" borderId="19" xfId="4" applyFont="1" applyFill="1" applyBorder="1" applyAlignment="1">
      <alignment horizontal="center" vertical="center"/>
    </xf>
    <xf numFmtId="0" fontId="1" fillId="7" borderId="16" xfId="4" applyFill="1" applyBorder="1" applyAlignment="1">
      <alignment horizontal="center" vertical="center" wrapText="1"/>
    </xf>
    <xf numFmtId="0" fontId="1" fillId="7" borderId="41" xfId="4" applyFill="1" applyBorder="1" applyAlignment="1">
      <alignment horizontal="center" vertical="center" wrapText="1"/>
    </xf>
    <xf numFmtId="0" fontId="1" fillId="7" borderId="38" xfId="4" applyFill="1" applyBorder="1" applyAlignment="1">
      <alignment horizontal="center"/>
    </xf>
    <xf numFmtId="0" fontId="13" fillId="7" borderId="17" xfId="4" applyFont="1" applyFill="1" applyBorder="1" applyAlignment="1">
      <alignment horizontal="center"/>
    </xf>
    <xf numFmtId="0" fontId="13" fillId="7" borderId="55" xfId="4" applyFont="1" applyFill="1" applyBorder="1" applyAlignment="1">
      <alignment horizontal="center"/>
    </xf>
    <xf numFmtId="0" fontId="1" fillId="7" borderId="37" xfId="4" applyFill="1" applyBorder="1" applyAlignment="1">
      <alignment horizontal="center"/>
    </xf>
    <xf numFmtId="0" fontId="1" fillId="0" borderId="0" xfId="4" applyAlignment="1">
      <alignment horizontal="center"/>
    </xf>
    <xf numFmtId="0" fontId="1" fillId="0" borderId="0" xfId="4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 shrinkToFit="1"/>
    </xf>
    <xf numFmtId="167" fontId="0" fillId="8" borderId="39" xfId="0" applyNumberForma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166" fontId="7" fillId="6" borderId="16" xfId="0" applyNumberFormat="1" applyFont="1" applyFill="1" applyBorder="1" applyAlignment="1">
      <alignment horizontal="center"/>
    </xf>
    <xf numFmtId="166" fontId="7" fillId="6" borderId="17" xfId="0" applyNumberFormat="1" applyFont="1" applyFill="1" applyBorder="1" applyAlignment="1">
      <alignment horizontal="center"/>
    </xf>
    <xf numFmtId="0" fontId="24" fillId="5" borderId="14" xfId="0" applyFont="1" applyFill="1" applyBorder="1" applyAlignment="1">
      <alignment horizontal="center" vertical="center" wrapText="1"/>
    </xf>
    <xf numFmtId="0" fontId="24" fillId="5" borderId="26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wrapText="1" shrinkToFit="1"/>
    </xf>
    <xf numFmtId="0" fontId="4" fillId="3" borderId="24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25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3" fontId="13" fillId="7" borderId="50" xfId="4" applyNumberFormat="1" applyFont="1" applyFill="1" applyBorder="1" applyAlignment="1">
      <alignment horizontal="center" vertical="center" wrapText="1"/>
    </xf>
    <xf numFmtId="0" fontId="13" fillId="7" borderId="49" xfId="4" applyFont="1" applyFill="1" applyBorder="1" applyAlignment="1">
      <alignment horizontal="center" vertical="center" wrapText="1"/>
    </xf>
    <xf numFmtId="0" fontId="1" fillId="0" borderId="22" xfId="4" applyBorder="1" applyAlignment="1">
      <alignment horizontal="center" vertical="center" wrapText="1"/>
    </xf>
    <xf numFmtId="0" fontId="1" fillId="0" borderId="24" xfId="4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 wrapText="1"/>
    </xf>
    <xf numFmtId="3" fontId="13" fillId="7" borderId="7" xfId="4" applyNumberFormat="1" applyFont="1" applyFill="1" applyBorder="1" applyAlignment="1">
      <alignment horizontal="center" vertical="center" wrapText="1"/>
    </xf>
    <xf numFmtId="0" fontId="13" fillId="7" borderId="25" xfId="4" applyFont="1" applyFill="1" applyBorder="1" applyAlignment="1">
      <alignment horizontal="center" vertical="center" wrapText="1"/>
    </xf>
    <xf numFmtId="0" fontId="13" fillId="0" borderId="60" xfId="4" applyFont="1" applyBorder="1" applyAlignment="1">
      <alignment horizontal="center" wrapText="1"/>
    </xf>
    <xf numFmtId="0" fontId="13" fillId="0" borderId="4" xfId="4" applyFont="1" applyBorder="1" applyAlignment="1">
      <alignment horizontal="center" wrapText="1"/>
    </xf>
    <xf numFmtId="0" fontId="13" fillId="0" borderId="60" xfId="4" applyFont="1" applyBorder="1" applyAlignment="1">
      <alignment horizontal="center" vertical="center" wrapText="1"/>
    </xf>
    <xf numFmtId="0" fontId="1" fillId="0" borderId="5" xfId="4" applyBorder="1" applyAlignment="1">
      <alignment horizontal="center" wrapText="1"/>
    </xf>
    <xf numFmtId="0" fontId="1" fillId="0" borderId="8" xfId="4" applyBorder="1" applyAlignment="1">
      <alignment horizontal="center" wrapText="1"/>
    </xf>
    <xf numFmtId="0" fontId="1" fillId="0" borderId="5" xfId="4" applyBorder="1" applyAlignment="1">
      <alignment horizontal="center" vertical="center" wrapText="1"/>
    </xf>
    <xf numFmtId="0" fontId="1" fillId="0" borderId="8" xfId="4" applyBorder="1" applyAlignment="1">
      <alignment horizontal="center" vertical="center" wrapText="1"/>
    </xf>
    <xf numFmtId="0" fontId="13" fillId="7" borderId="5" xfId="4" applyFont="1" applyFill="1" applyBorder="1" applyAlignment="1">
      <alignment horizontal="center" vertical="center" wrapText="1"/>
    </xf>
    <xf numFmtId="0" fontId="13" fillId="7" borderId="24" xfId="4" applyFont="1" applyFill="1" applyBorder="1" applyAlignment="1">
      <alignment horizontal="center" vertical="center" wrapText="1"/>
    </xf>
    <xf numFmtId="0" fontId="23" fillId="7" borderId="40" xfId="4" applyFont="1" applyFill="1" applyBorder="1" applyAlignment="1">
      <alignment horizontal="center" vertical="center"/>
    </xf>
    <xf numFmtId="0" fontId="23" fillId="7" borderId="13" xfId="4" applyFont="1" applyFill="1" applyBorder="1" applyAlignment="1">
      <alignment horizontal="center" vertical="center"/>
    </xf>
    <xf numFmtId="0" fontId="23" fillId="7" borderId="54" xfId="4" applyFont="1" applyFill="1" applyBorder="1" applyAlignment="1">
      <alignment horizontal="center" vertical="center"/>
    </xf>
    <xf numFmtId="0" fontId="1" fillId="0" borderId="36" xfId="4" applyBorder="1" applyAlignment="1">
      <alignment horizontal="center" vertical="center"/>
    </xf>
    <xf numFmtId="0" fontId="13" fillId="0" borderId="3" xfId="4" applyFont="1" applyBorder="1" applyAlignment="1">
      <alignment horizontal="center" vertical="center" wrapText="1"/>
    </xf>
    <xf numFmtId="0" fontId="1" fillId="0" borderId="47" xfId="4" applyBorder="1" applyAlignment="1">
      <alignment horizontal="center" vertical="center" wrapText="1"/>
    </xf>
    <xf numFmtId="0" fontId="1" fillId="0" borderId="53" xfId="4" applyBorder="1" applyAlignment="1">
      <alignment horizontal="center" vertical="center" wrapText="1"/>
    </xf>
    <xf numFmtId="0" fontId="25" fillId="9" borderId="33" xfId="0" applyFont="1" applyFill="1" applyBorder="1" applyAlignment="1">
      <alignment horizontal="center" wrapText="1"/>
    </xf>
    <xf numFmtId="0" fontId="25" fillId="9" borderId="32" xfId="0" applyFont="1" applyFill="1" applyBorder="1" applyAlignment="1">
      <alignment horizontal="center" wrapText="1"/>
    </xf>
    <xf numFmtId="0" fontId="25" fillId="9" borderId="31" xfId="0" applyFont="1" applyFill="1" applyBorder="1" applyAlignment="1">
      <alignment horizontal="center" wrapText="1"/>
    </xf>
    <xf numFmtId="0" fontId="26" fillId="9" borderId="14" xfId="0" applyFont="1" applyFill="1" applyBorder="1" applyAlignment="1">
      <alignment horizontal="center"/>
    </xf>
    <xf numFmtId="0" fontId="26" fillId="9" borderId="26" xfId="0" applyFont="1" applyFill="1" applyBorder="1" applyAlignment="1">
      <alignment horizontal="center"/>
    </xf>
    <xf numFmtId="0" fontId="26" fillId="9" borderId="27" xfId="0" applyFont="1" applyFill="1" applyBorder="1" applyAlignment="1">
      <alignment horizontal="center"/>
    </xf>
    <xf numFmtId="0" fontId="26" fillId="9" borderId="15" xfId="0" applyFont="1" applyFill="1" applyBorder="1" applyAlignment="1">
      <alignment horizontal="center"/>
    </xf>
    <xf numFmtId="0" fontId="26" fillId="9" borderId="28" xfId="0" applyFont="1" applyFill="1" applyBorder="1" applyAlignment="1">
      <alignment horizontal="center"/>
    </xf>
    <xf numFmtId="0" fontId="26" fillId="9" borderId="2" xfId="0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21" fillId="8" borderId="14" xfId="0" applyFont="1" applyFill="1" applyBorder="1" applyAlignment="1">
      <alignment horizontal="center" vertical="center" wrapText="1" readingOrder="1"/>
    </xf>
    <xf numFmtId="0" fontId="21" fillId="8" borderId="26" xfId="0" applyFont="1" applyFill="1" applyBorder="1" applyAlignment="1">
      <alignment horizontal="center" vertical="center" wrapText="1" readingOrder="1"/>
    </xf>
    <xf numFmtId="0" fontId="21" fillId="8" borderId="27" xfId="0" applyFont="1" applyFill="1" applyBorder="1" applyAlignment="1">
      <alignment horizontal="center" vertical="center" wrapText="1" readingOrder="1"/>
    </xf>
    <xf numFmtId="0" fontId="21" fillId="8" borderId="15" xfId="0" applyFont="1" applyFill="1" applyBorder="1" applyAlignment="1">
      <alignment horizontal="center" vertical="center" wrapText="1" readingOrder="1"/>
    </xf>
    <xf numFmtId="0" fontId="21" fillId="8" borderId="28" xfId="0" applyFont="1" applyFill="1" applyBorder="1" applyAlignment="1">
      <alignment horizontal="center" vertical="center" wrapText="1" readingOrder="1"/>
    </xf>
    <xf numFmtId="0" fontId="21" fillId="8" borderId="2" xfId="0" applyFont="1" applyFill="1" applyBorder="1" applyAlignment="1">
      <alignment horizontal="center" vertical="center" wrapText="1" readingOrder="1"/>
    </xf>
    <xf numFmtId="0" fontId="19" fillId="7" borderId="16" xfId="0" applyFont="1" applyFill="1" applyBorder="1" applyAlignment="1">
      <alignment horizontal="center" wrapText="1"/>
    </xf>
    <xf numFmtId="0" fontId="19" fillId="7" borderId="38" xfId="0" applyFont="1" applyFill="1" applyBorder="1" applyAlignment="1">
      <alignment horizontal="center" wrapText="1"/>
    </xf>
    <xf numFmtId="0" fontId="19" fillId="7" borderId="37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00000000-0005-0000-0000-000002000000}"/>
    <cellStyle name="Porcentaje" xfId="2" builtinId="5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9933"/>
      <color rgb="FFDEF692"/>
      <color rgb="FFF89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RESIDUOS CON MAYOR PORCENTAJE DE RECUPERACIÓN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445731379978071"/>
          <c:y val="0.19082103076613291"/>
          <c:w val="0.63566255118229698"/>
          <c:h val="0.67511366406308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'Residuos Reciclables 2022-I'!$C$58</c:f>
              <c:strCache>
                <c:ptCount val="1"/>
                <c:pt idx="0">
                  <c:v>Porcentaje Clasificación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7.6219013634358901E-2"/>
                  <c:y val="1.9972021153703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68-428A-9F8E-DF4C0912BE51}"/>
                </c:ext>
              </c:extLst>
            </c:dLbl>
            <c:dLbl>
              <c:idx val="2"/>
              <c:layout>
                <c:manualLayout>
                  <c:x val="3.8056715732777226E-2"/>
                  <c:y val="-1.022499655563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8-428A-9F8E-DF4C0912BE51}"/>
                </c:ext>
              </c:extLst>
            </c:dLbl>
            <c:dLbl>
              <c:idx val="3"/>
              <c:layout>
                <c:manualLayout>
                  <c:x val="2.7285355602543818E-2"/>
                  <c:y val="-5.30935701643757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68-428A-9F8E-DF4C0912BE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'Residuos Reciclables 2022-I'!$B$59:$B$62</c:f>
              <c:strCache>
                <c:ptCount val="4"/>
                <c:pt idx="0">
                  <c:v>CHATARRA</c:v>
                </c:pt>
                <c:pt idx="1">
                  <c:v>PAPEL Y CARTÓN</c:v>
                </c:pt>
                <c:pt idx="2">
                  <c:v>PLÁSTICO</c:v>
                </c:pt>
                <c:pt idx="3">
                  <c:v>VIDRIO</c:v>
                </c:pt>
              </c:strCache>
            </c:strRef>
          </c:cat>
          <c:val>
            <c:numRef>
              <c:f>'Residuos Reciclables 2022-I'!$C$59:$C$62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8-428A-9F8E-DF4C0912BE51}"/>
            </c:ext>
          </c:extLst>
        </c:ser>
        <c:ser>
          <c:idx val="1"/>
          <c:order val="1"/>
          <c:tx>
            <c:strRef>
              <c:f>'Residuos Reciclables 2022-I'!$B$58</c:f>
              <c:strCache>
                <c:ptCount val="1"/>
                <c:pt idx="0">
                  <c:v>Clasificación</c:v>
                </c:pt>
              </c:strCache>
            </c:strRef>
          </c:tx>
          <c:invertIfNegative val="0"/>
          <c:cat>
            <c:strRef>
              <c:f>'Residuos Reciclables 2022-I'!$B$59:$B$62</c:f>
              <c:strCache>
                <c:ptCount val="4"/>
                <c:pt idx="0">
                  <c:v>CHATARRA</c:v>
                </c:pt>
                <c:pt idx="1">
                  <c:v>PAPEL Y CARTÓN</c:v>
                </c:pt>
                <c:pt idx="2">
                  <c:v>PLÁSTICO</c:v>
                </c:pt>
                <c:pt idx="3">
                  <c:v>VIDRIO</c:v>
                </c:pt>
              </c:strCache>
            </c:strRef>
          </c:cat>
          <c:val>
            <c:numRef>
              <c:f>'Residuos Reciclables 2022-I'!$B$59:$B$62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8-428A-9F8E-DF4C0912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478656"/>
        <c:axId val="199477120"/>
      </c:barChart>
      <c:catAx>
        <c:axId val="199478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477120"/>
        <c:crosses val="autoZero"/>
        <c:auto val="1"/>
        <c:lblAlgn val="ctr"/>
        <c:lblOffset val="100"/>
        <c:noMultiLvlLbl val="0"/>
      </c:catAx>
      <c:valAx>
        <c:axId val="199477120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1994786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'Residuos Reciclables 2022-I'!$D$26:$D$27</c:f>
              <c:strCache>
                <c:ptCount val="2"/>
                <c:pt idx="0">
                  <c:v>Porcentaje</c:v>
                </c:pt>
                <c:pt idx="1">
                  <c:v>%</c:v>
                </c:pt>
              </c:strCache>
            </c:strRef>
          </c:tx>
          <c:dLbls>
            <c:dLbl>
              <c:idx val="0"/>
              <c:layout>
                <c:manualLayout>
                  <c:x val="-9.5903969147212442E-2"/>
                  <c:y val="-3.5830387868183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07-4248-A49D-0A84D83821D4}"/>
                </c:ext>
              </c:extLst>
            </c:dLbl>
            <c:dLbl>
              <c:idx val="1"/>
              <c:layout>
                <c:manualLayout>
                  <c:x val="-1.5053076658474347E-3"/>
                  <c:y val="-2.9973053368328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7-4248-A49D-0A84D83821D4}"/>
                </c:ext>
              </c:extLst>
            </c:dLbl>
            <c:dLbl>
              <c:idx val="2"/>
              <c:layout>
                <c:manualLayout>
                  <c:x val="1.5172903521110974E-2"/>
                  <c:y val="-6.6449227179935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07-4248-A49D-0A84D83821D4}"/>
                </c:ext>
              </c:extLst>
            </c:dLbl>
            <c:dLbl>
              <c:idx val="3"/>
              <c:layout>
                <c:manualLayout>
                  <c:x val="3.0427029176595746E-2"/>
                  <c:y val="-4.9557683666932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7-4248-A49D-0A84D83821D4}"/>
                </c:ext>
              </c:extLst>
            </c:dLbl>
            <c:dLbl>
              <c:idx val="4"/>
              <c:layout>
                <c:manualLayout>
                  <c:x val="-8.2792613462617185E-3"/>
                  <c:y val="-0.103534282641144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07-4248-A49D-0A84D83821D4}"/>
                </c:ext>
              </c:extLst>
            </c:dLbl>
            <c:dLbl>
              <c:idx val="5"/>
              <c:layout>
                <c:manualLayout>
                  <c:x val="8.329350635262335E-3"/>
                  <c:y val="5.314495736562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07-4248-A49D-0A84D83821D4}"/>
                </c:ext>
              </c:extLst>
            </c:dLbl>
            <c:dLbl>
              <c:idx val="6"/>
              <c:layout>
                <c:manualLayout>
                  <c:x val="-2.4486674727075691E-2"/>
                  <c:y val="3.2962719589432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07-4248-A49D-0A84D83821D4}"/>
                </c:ext>
              </c:extLst>
            </c:dLbl>
            <c:dLbl>
              <c:idx val="7"/>
              <c:layout>
                <c:manualLayout>
                  <c:x val="2.1737160191911211E-2"/>
                  <c:y val="3.8924031505283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07-4248-A49D-0A84D83821D4}"/>
                </c:ext>
              </c:extLst>
            </c:dLbl>
            <c:dLbl>
              <c:idx val="8"/>
              <c:layout>
                <c:manualLayout>
                  <c:x val="5.4541977729914703E-3"/>
                  <c:y val="7.1936541265675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07-4248-A49D-0A84D83821D4}"/>
                </c:ext>
              </c:extLst>
            </c:dLbl>
            <c:dLbl>
              <c:idx val="9"/>
              <c:layout>
                <c:manualLayout>
                  <c:x val="5.8847304324532133E-3"/>
                  <c:y val="4.355018955963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07-4248-A49D-0A84D83821D4}"/>
                </c:ext>
              </c:extLst>
            </c:dLbl>
            <c:dLbl>
              <c:idx val="11"/>
              <c:layout>
                <c:manualLayout>
                  <c:x val="-8.2771858232368375E-3"/>
                  <c:y val="-4.9621039901562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07-4248-A49D-0A84D83821D4}"/>
                </c:ext>
              </c:extLst>
            </c:dLbl>
            <c:dLbl>
              <c:idx val="12"/>
              <c:layout>
                <c:manualLayout>
                  <c:x val="-2.0465348866363516E-3"/>
                  <c:y val="5.0519921651884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07-4248-A49D-0A84D83821D4}"/>
                </c:ext>
              </c:extLst>
            </c:dLbl>
            <c:dLbl>
              <c:idx val="13"/>
              <c:layout>
                <c:manualLayout>
                  <c:x val="-9.2588667035464034E-2"/>
                  <c:y val="3.1062518038927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07-4248-A49D-0A84D83821D4}"/>
                </c:ext>
              </c:extLst>
            </c:dLbl>
            <c:dLbl>
              <c:idx val="14"/>
              <c:layout>
                <c:manualLayout>
                  <c:x val="-0.22270528098845821"/>
                  <c:y val="-1.3599766695829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07-4248-A49D-0A84D83821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'Residuos Reciclables 2022-I'!$B$28:$B$43</c:f>
              <c:strCache>
                <c:ptCount val="16"/>
                <c:pt idx="0">
                  <c:v>ALUMINIO CHATARRA </c:v>
                </c:pt>
                <c:pt idx="1">
                  <c:v>ALUMINIO PAPEL</c:v>
                </c:pt>
                <c:pt idx="2">
                  <c:v>ALUMINIO LATA</c:v>
                </c:pt>
                <c:pt idx="3">
                  <c:v>CHATARRA </c:v>
                </c:pt>
                <c:pt idx="4">
                  <c:v>ARCHIVO </c:v>
                </c:pt>
                <c:pt idx="5">
                  <c:v>CARTON </c:v>
                </c:pt>
                <c:pt idx="6">
                  <c:v>PERIODICO </c:v>
                </c:pt>
                <c:pt idx="7">
                  <c:v>PLEGADIZA </c:v>
                </c:pt>
                <c:pt idx="8">
                  <c:v>REVISTA</c:v>
                </c:pt>
                <c:pt idx="9">
                  <c:v>PP</c:v>
                </c:pt>
                <c:pt idx="10">
                  <c:v>PET </c:v>
                </c:pt>
                <c:pt idx="11">
                  <c:v>PHD</c:v>
                </c:pt>
                <c:pt idx="12">
                  <c:v>PLASTICO </c:v>
                </c:pt>
                <c:pt idx="13">
                  <c:v>TATUCO</c:v>
                </c:pt>
                <c:pt idx="14">
                  <c:v>VIDRIO</c:v>
                </c:pt>
                <c:pt idx="15">
                  <c:v>TETRAPACK</c:v>
                </c:pt>
              </c:strCache>
            </c:strRef>
          </c:cat>
          <c:val>
            <c:numRef>
              <c:f>'Residuos Reciclables 2022-I'!$D$28:$D$43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07-4248-A49D-0A84D8382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
 REGISTRO RESIDUOS PELIGROSOS DE  RIESGO</a:t>
            </a:r>
            <a:r>
              <a:rPr lang="en-US" sz="900" baseline="0"/>
              <a:t> BIOLOGICO E INFECCIOSO </a:t>
            </a:r>
            <a:r>
              <a:rPr lang="en-US" sz="900"/>
              <a:t>2022-I (Kg)</a:t>
            </a:r>
          </a:p>
        </c:rich>
      </c:tx>
      <c:layout>
        <c:manualLayout>
          <c:xMode val="edge"/>
          <c:yMode val="edge"/>
          <c:x val="0.19152077865266837"/>
          <c:y val="1.85185185185185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337729658792681"/>
          <c:y val="0.1926013510606257"/>
          <c:w val="0.52662270341207362"/>
          <c:h val="0.52643449077061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'Residuos Biologicos 2022-I'!$B$5</c:f>
              <c:strCache>
                <c:ptCount val="1"/>
                <c:pt idx="0">
                  <c:v>ESTERILIZACIÓN POR AUTOCLAVE (Kg)</c:v>
                </c:pt>
              </c:strCache>
            </c:strRef>
          </c:tx>
          <c:invertIfNegative val="0"/>
          <c:cat>
            <c:strRef>
              <c:f>'Residuos Biologicos 2022-I'!$A$6:$A$11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'Residuos Biologicos 2022-I'!$B$6:$B$11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3AA-451D-AC59-2D10D9604C8A}"/>
            </c:ext>
          </c:extLst>
        </c:ser>
        <c:ser>
          <c:idx val="1"/>
          <c:order val="1"/>
          <c:tx>
            <c:strRef>
              <c:f>'Residuos Biologicos 2022-I'!$C$5</c:f>
              <c:strCache>
                <c:ptCount val="1"/>
                <c:pt idx="0">
                  <c:v>TERMODESTRUCCIÓN CONTROLADA</c:v>
                </c:pt>
              </c:strCache>
            </c:strRef>
          </c:tx>
          <c:invertIfNegative val="0"/>
          <c:cat>
            <c:strRef>
              <c:f>'Residuos Biologicos 2022-I'!$A$6:$A$11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'Residuos Biologicos 2022-I'!$C$6:$C$11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A-451D-AC59-2D10D9604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29504"/>
        <c:axId val="199031040"/>
      </c:barChart>
      <c:catAx>
        <c:axId val="19902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9031040"/>
        <c:crosses val="autoZero"/>
        <c:auto val="1"/>
        <c:lblAlgn val="ctr"/>
        <c:lblOffset val="100"/>
        <c:noMultiLvlLbl val="0"/>
      </c:catAx>
      <c:valAx>
        <c:axId val="19903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029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222222222222308"/>
          <c:y val="0.89476986945259362"/>
          <c:w val="0.57108631663957188"/>
          <c:h val="0.10523013054740712"/>
        </c:manualLayout>
      </c:layout>
      <c:overlay val="0"/>
      <c:txPr>
        <a:bodyPr/>
        <a:lstStyle/>
        <a:p>
          <a:pPr>
            <a:defRPr sz="800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945355</xdr:colOff>
      <xdr:row>57</xdr:row>
      <xdr:rowOff>10054</xdr:rowOff>
    </xdr:from>
    <xdr:to>
      <xdr:col>10</xdr:col>
      <xdr:colOff>402167</xdr:colOff>
      <xdr:row>78</xdr:row>
      <xdr:rowOff>84668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404812</xdr:colOff>
      <xdr:row>24</xdr:row>
      <xdr:rowOff>107156</xdr:rowOff>
    </xdr:from>
    <xdr:to>
      <xdr:col>12</xdr:col>
      <xdr:colOff>678656</xdr:colOff>
      <xdr:row>51</xdr:row>
      <xdr:rowOff>23812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</xdr:row>
      <xdr:rowOff>9525</xdr:rowOff>
    </xdr:from>
    <xdr:to>
      <xdr:col>10</xdr:col>
      <xdr:colOff>114300</xdr:colOff>
      <xdr:row>12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O66"/>
  <sheetViews>
    <sheetView tabSelected="1" zoomScale="80" zoomScaleNormal="80" workbookViewId="0">
      <selection activeCell="I19" sqref="I19"/>
    </sheetView>
  </sheetViews>
  <sheetFormatPr baseColWidth="10" defaultRowHeight="13.2" x14ac:dyDescent="0.25"/>
  <cols>
    <col min="1" max="1" width="3.5546875" customWidth="1"/>
    <col min="2" max="3" width="20.5546875" customWidth="1"/>
    <col min="4" max="4" width="14.21875" customWidth="1"/>
    <col min="5" max="5" width="13" customWidth="1"/>
    <col min="6" max="6" width="12.77734375" customWidth="1"/>
    <col min="9" max="9" width="15.77734375" bestFit="1" customWidth="1"/>
    <col min="10" max="10" width="15.77734375" customWidth="1"/>
    <col min="12" max="12" width="12.5546875" customWidth="1"/>
    <col min="14" max="14" width="28.44140625" bestFit="1" customWidth="1"/>
  </cols>
  <sheetData>
    <row r="1" spans="2:15" ht="13.8" thickBot="1" x14ac:dyDescent="0.3"/>
    <row r="2" spans="2:15" x14ac:dyDescent="0.25">
      <c r="B2" s="205" t="s">
        <v>91</v>
      </c>
      <c r="C2" s="206"/>
      <c r="D2" s="206"/>
      <c r="E2" s="206"/>
      <c r="F2" s="206"/>
      <c r="G2" s="206"/>
      <c r="H2" s="206"/>
      <c r="I2" s="206"/>
      <c r="J2" s="206"/>
      <c r="K2" s="206"/>
      <c r="L2" s="207"/>
    </row>
    <row r="3" spans="2:15" ht="13.8" thickBot="1" x14ac:dyDescent="0.3">
      <c r="B3" s="208"/>
      <c r="C3" s="209"/>
      <c r="D3" s="209"/>
      <c r="E3" s="209"/>
      <c r="F3" s="209"/>
      <c r="G3" s="209"/>
      <c r="H3" s="209"/>
      <c r="I3" s="209"/>
      <c r="J3" s="209"/>
      <c r="K3" s="209"/>
      <c r="L3" s="210"/>
    </row>
    <row r="4" spans="2:15" x14ac:dyDescent="0.25">
      <c r="B4" s="219" t="s">
        <v>34</v>
      </c>
      <c r="C4" s="217" t="s">
        <v>3</v>
      </c>
      <c r="D4" s="19" t="s">
        <v>17</v>
      </c>
      <c r="E4" s="19" t="s">
        <v>18</v>
      </c>
      <c r="F4" s="19" t="s">
        <v>19</v>
      </c>
      <c r="G4" s="19" t="s">
        <v>20</v>
      </c>
      <c r="H4" s="19" t="s">
        <v>21</v>
      </c>
      <c r="I4" s="19" t="s">
        <v>22</v>
      </c>
      <c r="J4" s="20" t="s">
        <v>2</v>
      </c>
      <c r="K4" s="201" t="s">
        <v>36</v>
      </c>
      <c r="L4" s="230" t="s">
        <v>37</v>
      </c>
    </row>
    <row r="5" spans="2:15" ht="13.8" thickBot="1" x14ac:dyDescent="0.3">
      <c r="B5" s="220"/>
      <c r="C5" s="218"/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13" t="s">
        <v>24</v>
      </c>
      <c r="K5" s="202"/>
      <c r="L5" s="231"/>
      <c r="N5" s="5"/>
      <c r="O5" s="5"/>
    </row>
    <row r="6" spans="2:15" ht="13.8" thickBot="1" x14ac:dyDescent="0.3">
      <c r="B6" s="221" t="s">
        <v>30</v>
      </c>
      <c r="C6" s="31" t="s">
        <v>4</v>
      </c>
      <c r="D6" s="9"/>
      <c r="E6" s="9"/>
      <c r="F6" s="9"/>
      <c r="G6" s="9"/>
      <c r="H6" s="9"/>
      <c r="I6" s="9"/>
      <c r="J6" s="43">
        <f>SUM(D6:I6)</f>
        <v>0</v>
      </c>
      <c r="K6" s="14" t="e">
        <f>J6/$J$22</f>
        <v>#DIV/0!</v>
      </c>
      <c r="L6" s="226" t="e">
        <f>SUM(K6:K9)</f>
        <v>#DIV/0!</v>
      </c>
      <c r="N6" s="225"/>
      <c r="O6" s="225"/>
    </row>
    <row r="7" spans="2:15" ht="13.8" thickBot="1" x14ac:dyDescent="0.3">
      <c r="B7" s="222"/>
      <c r="C7" s="6" t="s">
        <v>29</v>
      </c>
      <c r="D7" s="9"/>
      <c r="E7" s="10"/>
      <c r="F7" s="10"/>
      <c r="G7" s="10"/>
      <c r="H7" s="10"/>
      <c r="I7" s="10"/>
      <c r="J7" s="43">
        <f t="shared" ref="J7:J20" si="0">SUM(D7:I7)</f>
        <v>0</v>
      </c>
      <c r="K7" s="3" t="e">
        <f t="shared" ref="K7:K21" si="1">J7/$J$22</f>
        <v>#DIV/0!</v>
      </c>
      <c r="L7" s="227"/>
      <c r="N7" s="5"/>
      <c r="O7" s="5"/>
    </row>
    <row r="8" spans="2:15" ht="13.8" thickBot="1" x14ac:dyDescent="0.3">
      <c r="B8" s="223"/>
      <c r="C8" s="46" t="s">
        <v>40</v>
      </c>
      <c r="D8" s="47"/>
      <c r="E8" s="48"/>
      <c r="F8" s="48"/>
      <c r="G8" s="48"/>
      <c r="H8" s="48"/>
      <c r="I8" s="48"/>
      <c r="J8" s="43">
        <f t="shared" si="0"/>
        <v>0</v>
      </c>
      <c r="K8" s="3" t="e">
        <f t="shared" si="1"/>
        <v>#DIV/0!</v>
      </c>
      <c r="L8" s="228"/>
      <c r="N8" s="5"/>
      <c r="O8" s="5"/>
    </row>
    <row r="9" spans="2:15" ht="12.75" customHeight="1" thickBot="1" x14ac:dyDescent="0.3">
      <c r="B9" s="224"/>
      <c r="C9" s="32" t="s">
        <v>7</v>
      </c>
      <c r="D9" s="11"/>
      <c r="E9" s="11"/>
      <c r="F9" s="11"/>
      <c r="G9" s="11"/>
      <c r="H9" s="11"/>
      <c r="I9" s="11"/>
      <c r="J9" s="43">
        <f t="shared" si="0"/>
        <v>0</v>
      </c>
      <c r="K9" s="15" t="e">
        <f t="shared" si="1"/>
        <v>#DIV/0!</v>
      </c>
      <c r="L9" s="229"/>
      <c r="N9" s="5"/>
      <c r="O9" s="5"/>
    </row>
    <row r="10" spans="2:15" ht="13.8" thickBot="1" x14ac:dyDescent="0.3">
      <c r="B10" s="221" t="s">
        <v>31</v>
      </c>
      <c r="C10" s="31" t="s">
        <v>5</v>
      </c>
      <c r="D10" s="9"/>
      <c r="E10" s="9"/>
      <c r="F10" s="9"/>
      <c r="G10" s="9"/>
      <c r="H10" s="9"/>
      <c r="I10" s="9"/>
      <c r="J10" s="43">
        <f t="shared" si="0"/>
        <v>0</v>
      </c>
      <c r="K10" s="14" t="e">
        <f t="shared" si="1"/>
        <v>#DIV/0!</v>
      </c>
      <c r="L10" s="226" t="e">
        <f>SUM(K10:K14)</f>
        <v>#DIV/0!</v>
      </c>
      <c r="N10" s="5"/>
      <c r="O10" s="5"/>
    </row>
    <row r="11" spans="2:15" ht="12.75" customHeight="1" thickBot="1" x14ac:dyDescent="0.3">
      <c r="B11" s="222"/>
      <c r="C11" s="6" t="s">
        <v>6</v>
      </c>
      <c r="D11" s="10"/>
      <c r="E11" s="10"/>
      <c r="F11" s="10"/>
      <c r="G11" s="10"/>
      <c r="H11" s="10"/>
      <c r="I11" s="10"/>
      <c r="J11" s="43">
        <f t="shared" si="0"/>
        <v>0</v>
      </c>
      <c r="K11" s="3" t="e">
        <f t="shared" si="1"/>
        <v>#DIV/0!</v>
      </c>
      <c r="L11" s="227"/>
      <c r="N11" s="5"/>
      <c r="O11" s="5"/>
    </row>
    <row r="12" spans="2:15" ht="13.8" thickBot="1" x14ac:dyDescent="0.3">
      <c r="B12" s="222"/>
      <c r="C12" s="6" t="s">
        <v>8</v>
      </c>
      <c r="D12" s="10"/>
      <c r="E12" s="10"/>
      <c r="F12" s="10"/>
      <c r="G12" s="10"/>
      <c r="H12" s="10"/>
      <c r="I12" s="10"/>
      <c r="J12" s="43">
        <f t="shared" si="0"/>
        <v>0</v>
      </c>
      <c r="K12" s="3" t="e">
        <f t="shared" si="1"/>
        <v>#DIV/0!</v>
      </c>
      <c r="L12" s="227"/>
      <c r="N12" s="5"/>
      <c r="O12" s="5"/>
    </row>
    <row r="13" spans="2:15" ht="13.8" thickBot="1" x14ac:dyDescent="0.3">
      <c r="B13" s="222"/>
      <c r="C13" s="6" t="s">
        <v>12</v>
      </c>
      <c r="D13" s="10"/>
      <c r="E13" s="10"/>
      <c r="F13" s="10"/>
      <c r="G13" s="10"/>
      <c r="H13" s="10"/>
      <c r="I13" s="10"/>
      <c r="J13" s="43">
        <f t="shared" si="0"/>
        <v>0</v>
      </c>
      <c r="K13" s="3" t="e">
        <f t="shared" si="1"/>
        <v>#DIV/0!</v>
      </c>
      <c r="L13" s="227"/>
      <c r="N13" s="5"/>
      <c r="O13" s="5"/>
    </row>
    <row r="14" spans="2:15" ht="13.8" thickBot="1" x14ac:dyDescent="0.3">
      <c r="B14" s="224"/>
      <c r="C14" s="32" t="s">
        <v>0</v>
      </c>
      <c r="D14" s="11"/>
      <c r="E14" s="11"/>
      <c r="F14" s="11"/>
      <c r="G14" s="11"/>
      <c r="H14" s="11"/>
      <c r="I14" s="11"/>
      <c r="J14" s="43">
        <f t="shared" si="0"/>
        <v>0</v>
      </c>
      <c r="K14" s="3" t="e">
        <f t="shared" si="1"/>
        <v>#DIV/0!</v>
      </c>
      <c r="L14" s="229"/>
      <c r="N14" s="5"/>
      <c r="O14" s="5"/>
    </row>
    <row r="15" spans="2:15" ht="13.8" thickBot="1" x14ac:dyDescent="0.3">
      <c r="B15" s="221" t="s">
        <v>35</v>
      </c>
      <c r="C15" s="33" t="s">
        <v>13</v>
      </c>
      <c r="D15" s="9"/>
      <c r="E15" s="9"/>
      <c r="F15" s="9"/>
      <c r="G15" s="9"/>
      <c r="H15" s="9"/>
      <c r="I15" s="9"/>
      <c r="J15" s="43">
        <f t="shared" si="0"/>
        <v>0</v>
      </c>
      <c r="K15" s="14" t="e">
        <f t="shared" si="1"/>
        <v>#DIV/0!</v>
      </c>
      <c r="L15" s="226" t="e">
        <f>SUM(K15:K19)</f>
        <v>#DIV/0!</v>
      </c>
      <c r="N15" s="5"/>
      <c r="O15" s="5"/>
    </row>
    <row r="16" spans="2:15" ht="13.8" thickBot="1" x14ac:dyDescent="0.3">
      <c r="B16" s="222"/>
      <c r="C16" s="34" t="s">
        <v>9</v>
      </c>
      <c r="D16" s="10"/>
      <c r="E16" s="10"/>
      <c r="F16" s="10"/>
      <c r="G16" s="10"/>
      <c r="H16" s="10"/>
      <c r="I16" s="10"/>
      <c r="J16" s="43">
        <f t="shared" si="0"/>
        <v>0</v>
      </c>
      <c r="K16" s="3" t="e">
        <f t="shared" si="1"/>
        <v>#DIV/0!</v>
      </c>
      <c r="L16" s="227"/>
      <c r="N16" s="5"/>
      <c r="O16" s="5"/>
    </row>
    <row r="17" spans="2:15" ht="13.8" thickBot="1" x14ac:dyDescent="0.3">
      <c r="B17" s="222"/>
      <c r="C17" s="35" t="s">
        <v>10</v>
      </c>
      <c r="D17" s="10"/>
      <c r="E17" s="10"/>
      <c r="F17" s="10"/>
      <c r="G17" s="10"/>
      <c r="H17" s="10"/>
      <c r="I17" s="10"/>
      <c r="J17" s="43">
        <f t="shared" si="0"/>
        <v>0</v>
      </c>
      <c r="K17" s="3" t="e">
        <f t="shared" si="1"/>
        <v>#DIV/0!</v>
      </c>
      <c r="L17" s="227"/>
      <c r="N17" s="5"/>
      <c r="O17" s="5"/>
    </row>
    <row r="18" spans="2:15" ht="13.8" thickBot="1" x14ac:dyDescent="0.3">
      <c r="B18" s="222"/>
      <c r="C18" s="35" t="s">
        <v>11</v>
      </c>
      <c r="D18" s="10"/>
      <c r="E18" s="10"/>
      <c r="F18" s="10"/>
      <c r="G18" s="10"/>
      <c r="H18" s="10"/>
      <c r="I18" s="10"/>
      <c r="J18" s="43">
        <f t="shared" si="0"/>
        <v>0</v>
      </c>
      <c r="K18" s="3" t="e">
        <f t="shared" si="1"/>
        <v>#DIV/0!</v>
      </c>
      <c r="L18" s="227"/>
      <c r="N18" s="5"/>
      <c r="O18" s="5"/>
    </row>
    <row r="19" spans="2:15" ht="13.8" thickBot="1" x14ac:dyDescent="0.3">
      <c r="B19" s="222"/>
      <c r="C19" s="35" t="s">
        <v>26</v>
      </c>
      <c r="D19" s="49"/>
      <c r="E19" s="10"/>
      <c r="F19" s="10"/>
      <c r="G19" s="10"/>
      <c r="H19" s="10"/>
      <c r="I19" s="10"/>
      <c r="J19" s="43">
        <f t="shared" si="0"/>
        <v>0</v>
      </c>
      <c r="K19" s="3" t="e">
        <f t="shared" si="1"/>
        <v>#DIV/0!</v>
      </c>
      <c r="L19" s="227"/>
      <c r="N19" s="5"/>
      <c r="O19" s="5"/>
    </row>
    <row r="20" spans="2:15" ht="13.8" thickBot="1" x14ac:dyDescent="0.3">
      <c r="B20" s="199" t="s">
        <v>1</v>
      </c>
      <c r="C20" s="36" t="s">
        <v>1</v>
      </c>
      <c r="D20" s="16"/>
      <c r="E20" s="16"/>
      <c r="F20" s="16"/>
      <c r="G20" s="16"/>
      <c r="H20" s="16"/>
      <c r="I20" s="16"/>
      <c r="J20" s="43">
        <f t="shared" si="0"/>
        <v>0</v>
      </c>
      <c r="K20" s="17" t="e">
        <f t="shared" si="1"/>
        <v>#DIV/0!</v>
      </c>
      <c r="L20" s="18" t="e">
        <f>+K20</f>
        <v>#DIV/0!</v>
      </c>
      <c r="N20" s="5"/>
      <c r="O20" s="5"/>
    </row>
    <row r="21" spans="2:15" ht="13.8" thickBot="1" x14ac:dyDescent="0.3">
      <c r="B21" s="199" t="s">
        <v>41</v>
      </c>
      <c r="C21" s="36" t="s">
        <v>42</v>
      </c>
      <c r="D21" s="52"/>
      <c r="E21" s="16"/>
      <c r="F21" s="16"/>
      <c r="G21" s="16"/>
      <c r="H21" s="16"/>
      <c r="I21" s="16"/>
      <c r="J21" s="50">
        <f t="shared" ref="J21" si="2">SUM(D21:I21)</f>
        <v>0</v>
      </c>
      <c r="K21" s="51" t="e">
        <f t="shared" si="1"/>
        <v>#DIV/0!</v>
      </c>
      <c r="L21" s="18" t="e">
        <f>+K21</f>
        <v>#DIV/0!</v>
      </c>
      <c r="N21" s="5"/>
      <c r="O21" s="5"/>
    </row>
    <row r="22" spans="2:15" ht="14.4" thickBot="1" x14ac:dyDescent="0.3">
      <c r="B22" s="203" t="s">
        <v>25</v>
      </c>
      <c r="C22" s="204"/>
      <c r="D22" s="94">
        <f>SUM(D6:D21)</f>
        <v>0</v>
      </c>
      <c r="E22" s="94">
        <f t="shared" ref="E22:G22" si="3">SUM(E6:E21)</f>
        <v>0</v>
      </c>
      <c r="F22" s="94">
        <f t="shared" si="3"/>
        <v>0</v>
      </c>
      <c r="G22" s="94">
        <f t="shared" si="3"/>
        <v>0</v>
      </c>
      <c r="H22" s="94">
        <f t="shared" ref="H22:I22" si="4">SUM(H6:H21)</f>
        <v>0</v>
      </c>
      <c r="I22" s="94">
        <f t="shared" si="4"/>
        <v>0</v>
      </c>
      <c r="J22" s="94">
        <f>SUM(J6:J21)</f>
        <v>0</v>
      </c>
      <c r="K22" s="95" t="e">
        <f>SUM(K6:K21)</f>
        <v>#DIV/0!</v>
      </c>
      <c r="L22" s="96" t="e">
        <f>SUM(L6:L21)</f>
        <v>#DIV/0!</v>
      </c>
      <c r="N22" s="5"/>
      <c r="O22" s="5"/>
    </row>
    <row r="24" spans="2:15" ht="13.8" x14ac:dyDescent="0.3">
      <c r="J24" s="7"/>
    </row>
    <row r="25" spans="2:15" ht="14.4" thickBot="1" x14ac:dyDescent="0.35">
      <c r="J25" s="7"/>
    </row>
    <row r="26" spans="2:15" x14ac:dyDescent="0.25">
      <c r="B26" s="211" t="s">
        <v>3</v>
      </c>
      <c r="C26" s="23" t="s">
        <v>2</v>
      </c>
      <c r="D26" s="24" t="s">
        <v>32</v>
      </c>
    </row>
    <row r="27" spans="2:15" ht="14.4" thickBot="1" x14ac:dyDescent="0.35">
      <c r="B27" s="212"/>
      <c r="C27" s="25" t="s">
        <v>15</v>
      </c>
      <c r="D27" s="26" t="s">
        <v>16</v>
      </c>
      <c r="F27" s="37"/>
      <c r="G27" s="38"/>
    </row>
    <row r="28" spans="2:15" ht="13.8" x14ac:dyDescent="0.3">
      <c r="B28" s="21" t="str">
        <f>C6</f>
        <v xml:space="preserve">ALUMINIO CHATARRA </v>
      </c>
      <c r="C28" s="12">
        <f t="shared" ref="C28:D30" si="5">J6</f>
        <v>0</v>
      </c>
      <c r="D28" s="22" t="e">
        <f t="shared" si="5"/>
        <v>#DIV/0!</v>
      </c>
      <c r="F28" s="39"/>
      <c r="G28" s="40"/>
    </row>
    <row r="29" spans="2:15" ht="13.8" x14ac:dyDescent="0.3">
      <c r="B29" s="21" t="str">
        <f>C7</f>
        <v>ALUMINIO PAPEL</v>
      </c>
      <c r="C29" s="12">
        <f t="shared" si="5"/>
        <v>0</v>
      </c>
      <c r="D29" s="22" t="e">
        <f t="shared" si="5"/>
        <v>#DIV/0!</v>
      </c>
      <c r="F29" s="39"/>
      <c r="G29" s="40"/>
    </row>
    <row r="30" spans="2:15" ht="13.8" x14ac:dyDescent="0.3">
      <c r="B30" s="21" t="str">
        <f>C8</f>
        <v>ALUMINIO LATA</v>
      </c>
      <c r="C30" s="12">
        <f t="shared" si="5"/>
        <v>0</v>
      </c>
      <c r="D30" s="22" t="e">
        <f t="shared" si="5"/>
        <v>#DIV/0!</v>
      </c>
      <c r="F30" s="39"/>
      <c r="G30" s="40"/>
    </row>
    <row r="31" spans="2:15" ht="13.8" x14ac:dyDescent="0.3">
      <c r="B31" s="21" t="str">
        <f t="shared" ref="B31:B41" si="6">C9</f>
        <v xml:space="preserve">CHATARRA </v>
      </c>
      <c r="C31" s="12">
        <f t="shared" ref="C31:C41" si="7">J9</f>
        <v>0</v>
      </c>
      <c r="D31" s="22" t="e">
        <f t="shared" ref="D31:D41" si="8">K9</f>
        <v>#DIV/0!</v>
      </c>
      <c r="F31" s="39"/>
      <c r="G31" s="40"/>
    </row>
    <row r="32" spans="2:15" ht="13.8" x14ac:dyDescent="0.3">
      <c r="B32" s="21" t="str">
        <f t="shared" si="6"/>
        <v xml:space="preserve">ARCHIVO </v>
      </c>
      <c r="C32" s="12">
        <f t="shared" si="7"/>
        <v>0</v>
      </c>
      <c r="D32" s="22" t="e">
        <f t="shared" si="8"/>
        <v>#DIV/0!</v>
      </c>
      <c r="F32" s="39"/>
      <c r="G32" s="40"/>
    </row>
    <row r="33" spans="2:7" ht="13.8" x14ac:dyDescent="0.3">
      <c r="B33" s="21" t="str">
        <f t="shared" si="6"/>
        <v xml:space="preserve">CARTON </v>
      </c>
      <c r="C33" s="12">
        <f t="shared" si="7"/>
        <v>0</v>
      </c>
      <c r="D33" s="22" t="e">
        <f t="shared" si="8"/>
        <v>#DIV/0!</v>
      </c>
      <c r="F33" s="39"/>
      <c r="G33" s="40"/>
    </row>
    <row r="34" spans="2:7" ht="13.8" x14ac:dyDescent="0.3">
      <c r="B34" s="21" t="str">
        <f t="shared" si="6"/>
        <v xml:space="preserve">PERIODICO </v>
      </c>
      <c r="C34" s="12">
        <f t="shared" si="7"/>
        <v>0</v>
      </c>
      <c r="D34" s="22" t="e">
        <f t="shared" si="8"/>
        <v>#DIV/0!</v>
      </c>
      <c r="F34" s="39"/>
      <c r="G34" s="40"/>
    </row>
    <row r="35" spans="2:7" ht="13.8" x14ac:dyDescent="0.3">
      <c r="B35" s="21" t="str">
        <f t="shared" si="6"/>
        <v xml:space="preserve">PLEGADIZA </v>
      </c>
      <c r="C35" s="12">
        <f t="shared" si="7"/>
        <v>0</v>
      </c>
      <c r="D35" s="22" t="e">
        <f t="shared" si="8"/>
        <v>#DIV/0!</v>
      </c>
      <c r="F35" s="39"/>
      <c r="G35" s="40"/>
    </row>
    <row r="36" spans="2:7" ht="13.8" x14ac:dyDescent="0.3">
      <c r="B36" s="21" t="str">
        <f t="shared" si="6"/>
        <v>REVISTA</v>
      </c>
      <c r="C36" s="12">
        <f t="shared" si="7"/>
        <v>0</v>
      </c>
      <c r="D36" s="22" t="e">
        <f t="shared" si="8"/>
        <v>#DIV/0!</v>
      </c>
      <c r="F36" s="39"/>
      <c r="G36" s="40"/>
    </row>
    <row r="37" spans="2:7" ht="13.8" x14ac:dyDescent="0.3">
      <c r="B37" s="21" t="str">
        <f t="shared" si="6"/>
        <v>PP</v>
      </c>
      <c r="C37" s="12">
        <f t="shared" si="7"/>
        <v>0</v>
      </c>
      <c r="D37" s="22" t="e">
        <f t="shared" si="8"/>
        <v>#DIV/0!</v>
      </c>
      <c r="F37" s="39"/>
      <c r="G37" s="40"/>
    </row>
    <row r="38" spans="2:7" ht="13.8" x14ac:dyDescent="0.3">
      <c r="B38" s="21" t="str">
        <f t="shared" si="6"/>
        <v xml:space="preserve">PET </v>
      </c>
      <c r="C38" s="12">
        <f t="shared" si="7"/>
        <v>0</v>
      </c>
      <c r="D38" s="22" t="e">
        <f t="shared" si="8"/>
        <v>#DIV/0!</v>
      </c>
      <c r="F38" s="39"/>
      <c r="G38" s="40"/>
    </row>
    <row r="39" spans="2:7" ht="13.8" x14ac:dyDescent="0.3">
      <c r="B39" s="21" t="str">
        <f t="shared" si="6"/>
        <v>PHD</v>
      </c>
      <c r="C39" s="12">
        <f t="shared" si="7"/>
        <v>0</v>
      </c>
      <c r="D39" s="22" t="e">
        <f t="shared" si="8"/>
        <v>#DIV/0!</v>
      </c>
      <c r="F39" s="39"/>
      <c r="G39" s="40"/>
    </row>
    <row r="40" spans="2:7" ht="13.8" x14ac:dyDescent="0.3">
      <c r="B40" s="21" t="str">
        <f t="shared" si="6"/>
        <v xml:space="preserve">PLASTICO </v>
      </c>
      <c r="C40" s="12">
        <f t="shared" si="7"/>
        <v>0</v>
      </c>
      <c r="D40" s="22" t="e">
        <f t="shared" si="8"/>
        <v>#DIV/0!</v>
      </c>
      <c r="F40" s="39"/>
      <c r="G40" s="40"/>
    </row>
    <row r="41" spans="2:7" ht="13.8" x14ac:dyDescent="0.3">
      <c r="B41" s="21" t="str">
        <f t="shared" si="6"/>
        <v>TATUCO</v>
      </c>
      <c r="C41" s="12">
        <f t="shared" si="7"/>
        <v>0</v>
      </c>
      <c r="D41" s="22" t="e">
        <f t="shared" si="8"/>
        <v>#DIV/0!</v>
      </c>
      <c r="F41" s="39"/>
      <c r="G41" s="40"/>
    </row>
    <row r="42" spans="2:7" ht="13.8" x14ac:dyDescent="0.3">
      <c r="B42" s="21" t="str">
        <f>C20</f>
        <v>VIDRIO</v>
      </c>
      <c r="C42" s="12">
        <f>J20</f>
        <v>0</v>
      </c>
      <c r="D42" s="22" t="e">
        <f>K20</f>
        <v>#DIV/0!</v>
      </c>
      <c r="F42" s="44"/>
      <c r="G42" s="45"/>
    </row>
    <row r="43" spans="2:7" ht="14.4" thickBot="1" x14ac:dyDescent="0.35">
      <c r="B43" s="21" t="str">
        <f>C21</f>
        <v>TETRAPACK</v>
      </c>
      <c r="C43" s="12">
        <f>J21</f>
        <v>0</v>
      </c>
      <c r="D43" s="22" t="e">
        <f>K21</f>
        <v>#DIV/0!</v>
      </c>
      <c r="F43" s="44"/>
      <c r="G43" s="45"/>
    </row>
    <row r="44" spans="2:7" ht="15" thickBot="1" x14ac:dyDescent="0.35">
      <c r="B44" s="97" t="s">
        <v>38</v>
      </c>
      <c r="C44" s="98">
        <f>SUM(C28:C43)</f>
        <v>0</v>
      </c>
      <c r="D44" s="95" t="e">
        <f>SUM(D28:D43)</f>
        <v>#DIV/0!</v>
      </c>
      <c r="F44" s="41"/>
      <c r="G44" s="42"/>
    </row>
    <row r="45" spans="2:7" x14ac:dyDescent="0.25">
      <c r="D45" s="1"/>
    </row>
    <row r="52" spans="1:10" ht="13.8" thickBot="1" x14ac:dyDescent="0.3"/>
    <row r="53" spans="1:10" x14ac:dyDescent="0.25">
      <c r="B53" s="213" t="s">
        <v>3</v>
      </c>
      <c r="C53" s="93" t="s">
        <v>17</v>
      </c>
      <c r="D53" s="93" t="s">
        <v>18</v>
      </c>
      <c r="E53" s="93" t="s">
        <v>19</v>
      </c>
      <c r="F53" s="93" t="s">
        <v>20</v>
      </c>
      <c r="G53" s="93" t="s">
        <v>21</v>
      </c>
      <c r="H53" s="93" t="s">
        <v>22</v>
      </c>
      <c r="I53" s="93" t="s">
        <v>2</v>
      </c>
      <c r="J53" s="215" t="s">
        <v>33</v>
      </c>
    </row>
    <row r="54" spans="1:10" x14ac:dyDescent="0.25">
      <c r="B54" s="214"/>
      <c r="C54" s="27" t="s">
        <v>27</v>
      </c>
      <c r="D54" s="27" t="s">
        <v>27</v>
      </c>
      <c r="E54" s="27" t="s">
        <v>27</v>
      </c>
      <c r="F54" s="27" t="s">
        <v>27</v>
      </c>
      <c r="G54" s="27" t="s">
        <v>27</v>
      </c>
      <c r="H54" s="27" t="s">
        <v>27</v>
      </c>
      <c r="I54" s="2" t="s">
        <v>28</v>
      </c>
      <c r="J54" s="216"/>
    </row>
    <row r="55" spans="1:10" ht="12.75" customHeight="1" thickBot="1" x14ac:dyDescent="0.3">
      <c r="B55" s="89" t="s">
        <v>14</v>
      </c>
      <c r="C55" s="90">
        <f t="shared" ref="C55:H55" si="9">D21</f>
        <v>0</v>
      </c>
      <c r="D55" s="90">
        <f t="shared" si="9"/>
        <v>0</v>
      </c>
      <c r="E55" s="90">
        <f t="shared" si="9"/>
        <v>0</v>
      </c>
      <c r="F55" s="90">
        <f t="shared" si="9"/>
        <v>0</v>
      </c>
      <c r="G55" s="90">
        <f t="shared" si="9"/>
        <v>0</v>
      </c>
      <c r="H55" s="90">
        <f t="shared" si="9"/>
        <v>0</v>
      </c>
      <c r="I55" s="91">
        <f>SUM(C55:H55)</f>
        <v>0</v>
      </c>
      <c r="J55" s="92">
        <f>AVERAGE(C55:H55)</f>
        <v>0</v>
      </c>
    </row>
    <row r="57" spans="1:10" ht="13.8" thickBot="1" x14ac:dyDescent="0.3"/>
    <row r="58" spans="1:10" ht="27.6" x14ac:dyDescent="0.25">
      <c r="B58" s="99" t="s">
        <v>39</v>
      </c>
      <c r="C58" s="100" t="s">
        <v>37</v>
      </c>
    </row>
    <row r="59" spans="1:10" x14ac:dyDescent="0.25">
      <c r="B59" s="84" t="s">
        <v>30</v>
      </c>
      <c r="C59" s="85" t="e">
        <f>L6</f>
        <v>#DIV/0!</v>
      </c>
    </row>
    <row r="60" spans="1:10" x14ac:dyDescent="0.25">
      <c r="B60" s="84" t="s">
        <v>31</v>
      </c>
      <c r="C60" s="86" t="e">
        <f>L10</f>
        <v>#DIV/0!</v>
      </c>
    </row>
    <row r="61" spans="1:10" x14ac:dyDescent="0.25">
      <c r="B61" s="84" t="s">
        <v>35</v>
      </c>
      <c r="C61" s="86" t="e">
        <f>L15</f>
        <v>#DIV/0!</v>
      </c>
    </row>
    <row r="62" spans="1:10" ht="13.8" thickBot="1" x14ac:dyDescent="0.3">
      <c r="B62" s="87" t="s">
        <v>1</v>
      </c>
      <c r="C62" s="88" t="e">
        <f>L20</f>
        <v>#DIV/0!</v>
      </c>
    </row>
    <row r="63" spans="1:10" x14ac:dyDescent="0.25">
      <c r="A63" s="28"/>
      <c r="B63" s="29"/>
      <c r="C63" s="4"/>
    </row>
    <row r="64" spans="1:10" x14ac:dyDescent="0.25">
      <c r="A64" s="28"/>
      <c r="B64" s="29"/>
    </row>
    <row r="65" spans="1:2" x14ac:dyDescent="0.25">
      <c r="A65" s="28"/>
      <c r="B65" s="30"/>
    </row>
    <row r="66" spans="1:2" x14ac:dyDescent="0.25">
      <c r="A66" s="28"/>
      <c r="B66" s="30"/>
    </row>
  </sheetData>
  <mergeCells count="16">
    <mergeCell ref="N6:O6"/>
    <mergeCell ref="L6:L9"/>
    <mergeCell ref="L10:L14"/>
    <mergeCell ref="L15:L19"/>
    <mergeCell ref="L4:L5"/>
    <mergeCell ref="K4:K5"/>
    <mergeCell ref="B22:C22"/>
    <mergeCell ref="B2:L3"/>
    <mergeCell ref="B26:B27"/>
    <mergeCell ref="B53:B54"/>
    <mergeCell ref="J53:J54"/>
    <mergeCell ref="C4:C5"/>
    <mergeCell ref="B4:B5"/>
    <mergeCell ref="B6:B9"/>
    <mergeCell ref="B10:B14"/>
    <mergeCell ref="B15:B19"/>
  </mergeCells>
  <phoneticPr fontId="3" type="noConversion"/>
  <pageMargins left="0.75" right="0.75" top="1" bottom="1" header="0" footer="0"/>
  <pageSetup paperSize="9" orientation="portrait" verticalDpi="72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I38"/>
  <sheetViews>
    <sheetView zoomScale="80" zoomScaleNormal="80" workbookViewId="0">
      <selection activeCell="E33" sqref="E33"/>
    </sheetView>
  </sheetViews>
  <sheetFormatPr baseColWidth="10" defaultColWidth="11.44140625" defaultRowHeight="14.4" x14ac:dyDescent="0.3"/>
  <cols>
    <col min="1" max="1" width="2.77734375" style="106" customWidth="1"/>
    <col min="2" max="2" width="17" style="106" customWidth="1"/>
    <col min="3" max="3" width="18.5546875" style="106" customWidth="1"/>
    <col min="4" max="4" width="20" style="106" customWidth="1"/>
    <col min="5" max="5" width="18.21875" style="106" customWidth="1"/>
    <col min="6" max="7" width="11.44140625" style="106"/>
    <col min="8" max="8" width="20.5546875" style="106" customWidth="1"/>
    <col min="9" max="9" width="25.21875" style="106" customWidth="1"/>
    <col min="10" max="16384" width="11.44140625" style="106"/>
  </cols>
  <sheetData>
    <row r="1" spans="2:9" ht="15" thickBot="1" x14ac:dyDescent="0.35"/>
    <row r="2" spans="2:9" ht="43.8" thickBot="1" x14ac:dyDescent="0.35">
      <c r="B2" s="176" t="s">
        <v>83</v>
      </c>
      <c r="C2" s="177" t="s">
        <v>82</v>
      </c>
      <c r="D2" s="178" t="s">
        <v>81</v>
      </c>
      <c r="E2" s="178" t="s">
        <v>80</v>
      </c>
      <c r="F2" s="178" t="s">
        <v>79</v>
      </c>
      <c r="G2" s="178" t="s">
        <v>78</v>
      </c>
      <c r="H2" s="178" t="s">
        <v>77</v>
      </c>
      <c r="I2" s="179" t="s">
        <v>76</v>
      </c>
    </row>
    <row r="3" spans="2:9" s="166" customFormat="1" ht="15" thickBot="1" x14ac:dyDescent="0.35">
      <c r="B3" s="244"/>
      <c r="C3" s="241" t="s">
        <v>75</v>
      </c>
      <c r="D3" s="165"/>
      <c r="E3" s="167"/>
      <c r="F3" s="164"/>
      <c r="G3" s="164" t="s">
        <v>74</v>
      </c>
      <c r="H3" s="157"/>
      <c r="I3" s="148"/>
    </row>
    <row r="4" spans="2:9" x14ac:dyDescent="0.3">
      <c r="B4" s="245"/>
      <c r="C4" s="236"/>
      <c r="D4" s="165"/>
      <c r="E4" s="135"/>
      <c r="F4" s="117"/>
      <c r="G4" s="164" t="s">
        <v>74</v>
      </c>
      <c r="H4" s="157"/>
      <c r="I4" s="148"/>
    </row>
    <row r="5" spans="2:9" ht="15" thickBot="1" x14ac:dyDescent="0.35">
      <c r="B5" s="163"/>
      <c r="C5" s="162" t="s">
        <v>2</v>
      </c>
      <c r="D5" s="161"/>
      <c r="E5" s="114"/>
      <c r="F5" s="168">
        <f>SUM(F3:F4)*3.485</f>
        <v>0</v>
      </c>
      <c r="G5" s="168" t="s">
        <v>63</v>
      </c>
      <c r="H5" s="150"/>
      <c r="I5" s="160"/>
    </row>
    <row r="6" spans="2:9" ht="10.5" customHeight="1" thickBot="1" x14ac:dyDescent="0.35">
      <c r="B6" s="182"/>
      <c r="C6" s="183"/>
      <c r="D6" s="183"/>
      <c r="E6" s="183"/>
      <c r="F6" s="183"/>
      <c r="G6" s="183"/>
      <c r="H6" s="183"/>
      <c r="I6" s="184"/>
    </row>
    <row r="7" spans="2:9" ht="41.25" customHeight="1" x14ac:dyDescent="0.3">
      <c r="B7" s="242"/>
      <c r="C7" s="239" t="s">
        <v>73</v>
      </c>
      <c r="D7" s="159"/>
      <c r="E7" s="158"/>
      <c r="F7" s="158"/>
      <c r="G7" s="158" t="s">
        <v>72</v>
      </c>
      <c r="H7" s="157"/>
      <c r="I7" s="148"/>
    </row>
    <row r="8" spans="2:9" ht="32.25" customHeight="1" x14ac:dyDescent="0.3">
      <c r="B8" s="243"/>
      <c r="C8" s="240"/>
      <c r="D8" s="118"/>
      <c r="E8" s="121"/>
      <c r="F8" s="121"/>
      <c r="G8" s="121" t="s">
        <v>71</v>
      </c>
      <c r="H8" s="117"/>
      <c r="I8" s="156"/>
    </row>
    <row r="9" spans="2:9" ht="15" thickBot="1" x14ac:dyDescent="0.35">
      <c r="B9" s="155"/>
      <c r="C9" s="154" t="s">
        <v>2</v>
      </c>
      <c r="D9" s="153"/>
      <c r="E9" s="114"/>
      <c r="F9" s="169">
        <f>SUM(F7:F8)*5</f>
        <v>0</v>
      </c>
      <c r="G9" s="169" t="s">
        <v>63</v>
      </c>
      <c r="H9" s="152"/>
      <c r="I9" s="151"/>
    </row>
    <row r="10" spans="2:9" ht="12.75" customHeight="1" thickBot="1" x14ac:dyDescent="0.35">
      <c r="B10" s="185"/>
      <c r="C10" s="186"/>
      <c r="D10" s="187"/>
      <c r="E10" s="188"/>
      <c r="F10" s="189"/>
      <c r="G10" s="189"/>
      <c r="H10" s="187"/>
      <c r="I10" s="190"/>
    </row>
    <row r="11" spans="2:9" ht="30" customHeight="1" thickBot="1" x14ac:dyDescent="0.35">
      <c r="B11" s="234"/>
      <c r="C11" s="236" t="s">
        <v>70</v>
      </c>
      <c r="D11" s="120"/>
      <c r="E11" s="119"/>
      <c r="F11" s="119"/>
      <c r="G11" s="119" t="s">
        <v>63</v>
      </c>
      <c r="H11" s="148"/>
      <c r="I11" s="148"/>
    </row>
    <row r="12" spans="2:9" ht="44.25" customHeight="1" thickBot="1" x14ac:dyDescent="0.35">
      <c r="B12" s="235"/>
      <c r="C12" s="236"/>
      <c r="D12" s="138"/>
      <c r="E12" s="150"/>
      <c r="F12" s="149"/>
      <c r="G12" s="149" t="s">
        <v>63</v>
      </c>
      <c r="H12" s="148"/>
      <c r="I12" s="148"/>
    </row>
    <row r="13" spans="2:9" ht="15" thickBot="1" x14ac:dyDescent="0.35">
      <c r="B13" s="147"/>
      <c r="C13" s="146" t="s">
        <v>2</v>
      </c>
      <c r="D13" s="145"/>
      <c r="E13" s="145"/>
      <c r="F13" s="170">
        <f>SUM(F11:F12)</f>
        <v>0</v>
      </c>
      <c r="G13" s="171" t="s">
        <v>63</v>
      </c>
      <c r="H13" s="111"/>
      <c r="I13" s="144"/>
    </row>
    <row r="14" spans="2:9" ht="9" customHeight="1" thickBot="1" x14ac:dyDescent="0.35">
      <c r="B14" s="191"/>
      <c r="C14" s="192"/>
      <c r="D14" s="193"/>
      <c r="E14" s="193"/>
      <c r="F14" s="194"/>
      <c r="G14" s="195"/>
      <c r="H14" s="193"/>
      <c r="I14" s="196"/>
    </row>
    <row r="15" spans="2:9" s="133" customFormat="1" x14ac:dyDescent="0.3">
      <c r="B15" s="251"/>
      <c r="C15" s="252" t="s">
        <v>69</v>
      </c>
      <c r="D15" s="120"/>
      <c r="E15" s="143"/>
      <c r="F15" s="142"/>
      <c r="G15" s="141" t="s">
        <v>63</v>
      </c>
      <c r="H15" s="140"/>
      <c r="I15" s="139"/>
    </row>
    <row r="16" spans="2:9" s="133" customFormat="1" x14ac:dyDescent="0.3">
      <c r="B16" s="251"/>
      <c r="C16" s="236"/>
      <c r="D16" s="138"/>
      <c r="E16" s="137"/>
      <c r="F16" s="136"/>
      <c r="G16" s="135" t="s">
        <v>63</v>
      </c>
      <c r="H16" s="118"/>
      <c r="I16" s="134"/>
    </row>
    <row r="17" spans="2:9" s="133" customFormat="1" x14ac:dyDescent="0.3">
      <c r="B17" s="251"/>
      <c r="C17" s="236"/>
      <c r="D17" s="138"/>
      <c r="E17" s="137"/>
      <c r="F17" s="136"/>
      <c r="G17" s="135" t="s">
        <v>63</v>
      </c>
      <c r="H17" s="118"/>
      <c r="I17" s="134"/>
    </row>
    <row r="18" spans="2:9" x14ac:dyDescent="0.3">
      <c r="B18" s="251"/>
      <c r="C18" s="236"/>
      <c r="D18" s="132"/>
      <c r="E18" s="131"/>
      <c r="F18" s="130"/>
      <c r="G18" s="129" t="s">
        <v>63</v>
      </c>
      <c r="H18" s="128"/>
      <c r="I18" s="127"/>
    </row>
    <row r="19" spans="2:9" x14ac:dyDescent="0.3">
      <c r="B19" s="126"/>
      <c r="C19" s="121" t="s">
        <v>2</v>
      </c>
      <c r="D19" s="118"/>
      <c r="E19" s="118"/>
      <c r="F19" s="172">
        <f>SUM(F15:F18)</f>
        <v>0</v>
      </c>
      <c r="G19" s="125" t="s">
        <v>67</v>
      </c>
      <c r="H19" s="118"/>
      <c r="I19" s="118"/>
    </row>
    <row r="20" spans="2:9" ht="16.2" thickBot="1" x14ac:dyDescent="0.35">
      <c r="B20" s="248" t="s">
        <v>85</v>
      </c>
      <c r="C20" s="249"/>
      <c r="D20" s="249"/>
      <c r="E20" s="249"/>
      <c r="F20" s="249"/>
      <c r="G20" s="249"/>
      <c r="H20" s="249"/>
      <c r="I20" s="250"/>
    </row>
    <row r="21" spans="2:9" x14ac:dyDescent="0.3">
      <c r="B21" s="253"/>
      <c r="C21" s="124"/>
      <c r="D21" s="120"/>
      <c r="E21" s="119"/>
      <c r="F21" s="119"/>
      <c r="G21" s="119" t="s">
        <v>67</v>
      </c>
      <c r="H21" s="119"/>
      <c r="I21" s="123"/>
    </row>
    <row r="22" spans="2:9" x14ac:dyDescent="0.3">
      <c r="B22" s="254"/>
      <c r="C22" s="121" t="s">
        <v>86</v>
      </c>
      <c r="D22" s="120"/>
      <c r="E22" s="119"/>
      <c r="F22" s="117"/>
      <c r="G22" s="117" t="s">
        <v>63</v>
      </c>
      <c r="H22" s="117"/>
      <c r="I22" s="122"/>
    </row>
    <row r="23" spans="2:9" ht="28.8" x14ac:dyDescent="0.3">
      <c r="B23" s="254"/>
      <c r="C23" s="121" t="s">
        <v>87</v>
      </c>
      <c r="D23" s="120"/>
      <c r="E23" s="119"/>
      <c r="F23" s="117"/>
      <c r="G23" s="117" t="s">
        <v>67</v>
      </c>
      <c r="H23" s="117"/>
      <c r="I23" s="122"/>
    </row>
    <row r="24" spans="2:9" ht="43.2" x14ac:dyDescent="0.3">
      <c r="B24" s="254"/>
      <c r="C24" s="121" t="s">
        <v>68</v>
      </c>
      <c r="D24" s="120"/>
      <c r="E24" s="119"/>
      <c r="F24" s="117"/>
      <c r="G24" s="117" t="s">
        <v>67</v>
      </c>
      <c r="H24" s="117"/>
      <c r="I24" s="122"/>
    </row>
    <row r="25" spans="2:9" ht="20.25" customHeight="1" x14ac:dyDescent="0.3">
      <c r="B25" s="254"/>
      <c r="C25" s="121" t="s">
        <v>66</v>
      </c>
      <c r="D25" s="120"/>
      <c r="E25" s="119"/>
      <c r="F25" s="117"/>
      <c r="G25" s="117" t="s">
        <v>63</v>
      </c>
      <c r="H25" s="117"/>
      <c r="I25" s="122"/>
    </row>
    <row r="26" spans="2:9" ht="28.8" x14ac:dyDescent="0.3">
      <c r="B26" s="254"/>
      <c r="C26" s="121" t="s">
        <v>65</v>
      </c>
      <c r="D26" s="120"/>
      <c r="E26" s="119"/>
      <c r="F26" s="118"/>
      <c r="G26" s="117" t="s">
        <v>63</v>
      </c>
      <c r="H26" s="117"/>
      <c r="I26" s="122"/>
    </row>
    <row r="27" spans="2:9" ht="47.25" customHeight="1" x14ac:dyDescent="0.3">
      <c r="B27" s="254"/>
      <c r="C27" s="121" t="s">
        <v>64</v>
      </c>
      <c r="D27" s="120"/>
      <c r="E27" s="119"/>
      <c r="F27" s="118"/>
      <c r="G27" s="117" t="s">
        <v>63</v>
      </c>
      <c r="H27" s="117"/>
      <c r="I27" s="116"/>
    </row>
    <row r="28" spans="2:9" ht="47.25" customHeight="1" x14ac:dyDescent="0.3">
      <c r="B28" s="254"/>
      <c r="C28" s="121" t="s">
        <v>88</v>
      </c>
      <c r="D28" s="120"/>
      <c r="E28" s="119"/>
      <c r="F28" s="118"/>
      <c r="G28" s="117" t="s">
        <v>63</v>
      </c>
      <c r="H28" s="117"/>
      <c r="I28" s="116"/>
    </row>
    <row r="29" spans="2:9" ht="47.25" customHeight="1" x14ac:dyDescent="0.3">
      <c r="B29" s="254"/>
      <c r="C29" s="198" t="s">
        <v>90</v>
      </c>
      <c r="D29" s="120"/>
      <c r="E29" s="119"/>
      <c r="F29" s="118"/>
      <c r="G29" s="117" t="s">
        <v>63</v>
      </c>
      <c r="H29" s="117"/>
      <c r="I29" s="116"/>
    </row>
    <row r="30" spans="2:9" x14ac:dyDescent="0.3">
      <c r="B30" s="234"/>
      <c r="C30" s="197" t="s">
        <v>89</v>
      </c>
      <c r="D30" s="120"/>
      <c r="E30" s="119"/>
      <c r="F30" s="118"/>
      <c r="G30" s="117" t="s">
        <v>63</v>
      </c>
      <c r="H30" s="117"/>
      <c r="I30" s="116"/>
    </row>
    <row r="31" spans="2:9" ht="18" customHeight="1" thickBot="1" x14ac:dyDescent="0.35">
      <c r="B31" s="115"/>
      <c r="C31" s="114" t="s">
        <v>2</v>
      </c>
      <c r="D31" s="113"/>
      <c r="E31" s="113"/>
      <c r="F31" s="173">
        <f>SUM(F21:F30)</f>
        <v>0</v>
      </c>
      <c r="G31" s="168" t="s">
        <v>63</v>
      </c>
      <c r="H31" s="113"/>
      <c r="I31" s="112"/>
    </row>
    <row r="33" spans="2:8" ht="15" thickBot="1" x14ac:dyDescent="0.35">
      <c r="G33" s="111"/>
    </row>
    <row r="34" spans="2:8" x14ac:dyDescent="0.3">
      <c r="B34" s="246" t="s">
        <v>62</v>
      </c>
      <c r="C34" s="174"/>
      <c r="D34" s="237">
        <f>SUM(F5+F9+F13+F19+F31)</f>
        <v>0</v>
      </c>
      <c r="F34" s="111"/>
    </row>
    <row r="35" spans="2:8" ht="15" thickBot="1" x14ac:dyDescent="0.35">
      <c r="B35" s="247"/>
      <c r="C35" s="175"/>
      <c r="D35" s="238"/>
    </row>
    <row r="36" spans="2:8" ht="15" thickBot="1" x14ac:dyDescent="0.35">
      <c r="H36" s="106" t="s">
        <v>61</v>
      </c>
    </row>
    <row r="37" spans="2:8" x14ac:dyDescent="0.3">
      <c r="B37" s="110" t="s">
        <v>60</v>
      </c>
      <c r="C37" s="109"/>
      <c r="D37" s="232">
        <f>D34/6</f>
        <v>0</v>
      </c>
    </row>
    <row r="38" spans="2:8" ht="15" thickBot="1" x14ac:dyDescent="0.35">
      <c r="B38" s="108"/>
      <c r="C38" s="107"/>
      <c r="D38" s="233"/>
    </row>
  </sheetData>
  <mergeCells count="13">
    <mergeCell ref="C3:C4"/>
    <mergeCell ref="B7:B8"/>
    <mergeCell ref="B3:B4"/>
    <mergeCell ref="B34:B35"/>
    <mergeCell ref="B20:I20"/>
    <mergeCell ref="B15:B18"/>
    <mergeCell ref="C15:C18"/>
    <mergeCell ref="B21:B30"/>
    <mergeCell ref="D37:D38"/>
    <mergeCell ref="B11:B12"/>
    <mergeCell ref="C11:C12"/>
    <mergeCell ref="D34:D35"/>
    <mergeCell ref="C7:C8"/>
  </mergeCells>
  <pageMargins left="0.43307086614173229" right="0.39370078740157483" top="0.47" bottom="2.25" header="0.3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4:C12"/>
  <sheetViews>
    <sheetView workbookViewId="0">
      <selection activeCell="C16" sqref="C16"/>
    </sheetView>
  </sheetViews>
  <sheetFormatPr baseColWidth="10" defaultRowHeight="13.2" x14ac:dyDescent="0.25"/>
  <cols>
    <col min="1" max="1" width="20.77734375" customWidth="1"/>
    <col min="2" max="2" width="17.21875" customWidth="1"/>
    <col min="3" max="3" width="18.77734375" customWidth="1"/>
  </cols>
  <sheetData>
    <row r="4" spans="1:3" ht="48.75" customHeight="1" x14ac:dyDescent="0.25">
      <c r="A4" s="255" t="s">
        <v>95</v>
      </c>
      <c r="B4" s="256"/>
      <c r="C4" s="257"/>
    </row>
    <row r="5" spans="1:3" ht="39.6" x14ac:dyDescent="0.25">
      <c r="A5" s="101" t="s">
        <v>51</v>
      </c>
      <c r="B5" s="101" t="s">
        <v>50</v>
      </c>
      <c r="C5" s="101" t="s">
        <v>49</v>
      </c>
    </row>
    <row r="6" spans="1:3" x14ac:dyDescent="0.25">
      <c r="A6" s="55" t="s">
        <v>48</v>
      </c>
      <c r="B6" s="55"/>
      <c r="C6" s="56">
        <v>0</v>
      </c>
    </row>
    <row r="7" spans="1:3" x14ac:dyDescent="0.25">
      <c r="A7" s="55" t="s">
        <v>47</v>
      </c>
      <c r="B7" s="55"/>
      <c r="C7" s="56">
        <v>0</v>
      </c>
    </row>
    <row r="8" spans="1:3" x14ac:dyDescent="0.25">
      <c r="A8" s="55" t="s">
        <v>46</v>
      </c>
      <c r="B8" s="55"/>
      <c r="C8" s="56">
        <v>0</v>
      </c>
    </row>
    <row r="9" spans="1:3" x14ac:dyDescent="0.25">
      <c r="A9" s="55" t="s">
        <v>45</v>
      </c>
      <c r="B9" s="54"/>
      <c r="C9" s="56">
        <v>0</v>
      </c>
    </row>
    <row r="10" spans="1:3" x14ac:dyDescent="0.25">
      <c r="A10" s="55" t="s">
        <v>44</v>
      </c>
      <c r="B10" s="54"/>
      <c r="C10" s="56">
        <v>0</v>
      </c>
    </row>
    <row r="11" spans="1:3" x14ac:dyDescent="0.25">
      <c r="A11" s="55" t="s">
        <v>43</v>
      </c>
      <c r="B11" s="54"/>
      <c r="C11" s="53"/>
    </row>
    <row r="12" spans="1:3" x14ac:dyDescent="0.25">
      <c r="A12" s="102" t="s">
        <v>96</v>
      </c>
      <c r="B12" s="102">
        <f>SUM(B6:B11)</f>
        <v>0</v>
      </c>
      <c r="C12" s="102">
        <f>SUM(C6:C11)</f>
        <v>0</v>
      </c>
    </row>
  </sheetData>
  <mergeCells count="1">
    <mergeCell ref="A4:C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P23"/>
  <sheetViews>
    <sheetView zoomScale="80" zoomScaleNormal="80" workbookViewId="0">
      <selection activeCell="J17" sqref="J17"/>
    </sheetView>
  </sheetViews>
  <sheetFormatPr baseColWidth="10" defaultRowHeight="13.2" x14ac:dyDescent="0.25"/>
  <cols>
    <col min="1" max="1" width="1" customWidth="1"/>
    <col min="2" max="2" width="11.77734375" customWidth="1"/>
    <col min="3" max="3" width="11.21875" customWidth="1"/>
    <col min="4" max="8" width="14.21875" customWidth="1"/>
    <col min="9" max="9" width="12.77734375" bestFit="1" customWidth="1"/>
  </cols>
  <sheetData>
    <row r="1" spans="1:16" ht="12.75" customHeight="1" x14ac:dyDescent="0.3">
      <c r="A1" s="181"/>
      <c r="B1" s="258" t="s">
        <v>92</v>
      </c>
      <c r="C1" s="259"/>
      <c r="D1" s="259"/>
      <c r="E1" s="259"/>
      <c r="F1" s="259"/>
      <c r="G1" s="259"/>
      <c r="H1" s="259"/>
      <c r="I1" s="260"/>
    </row>
    <row r="2" spans="1:16" ht="13.5" customHeight="1" thickBot="1" x14ac:dyDescent="0.35">
      <c r="A2" s="181"/>
      <c r="B2" s="261"/>
      <c r="C2" s="262"/>
      <c r="D2" s="262"/>
      <c r="E2" s="262"/>
      <c r="F2" s="262"/>
      <c r="G2" s="262"/>
      <c r="H2" s="262"/>
      <c r="I2" s="263"/>
    </row>
    <row r="3" spans="1:16" ht="12.75" customHeight="1" x14ac:dyDescent="0.25">
      <c r="B3" s="282" t="s">
        <v>84</v>
      </c>
      <c r="C3" s="268" t="s">
        <v>59</v>
      </c>
      <c r="D3" s="269"/>
      <c r="E3" s="269"/>
      <c r="F3" s="269"/>
      <c r="G3" s="269"/>
      <c r="H3" s="269"/>
      <c r="I3" s="270"/>
      <c r="J3" s="83"/>
      <c r="L3" s="66"/>
      <c r="M3" s="66"/>
      <c r="N3" s="66"/>
      <c r="O3" s="66"/>
      <c r="P3" s="66"/>
    </row>
    <row r="4" spans="1:16" ht="13.5" customHeight="1" thickBot="1" x14ac:dyDescent="0.3">
      <c r="B4" s="283"/>
      <c r="C4" s="271"/>
      <c r="D4" s="272"/>
      <c r="E4" s="272"/>
      <c r="F4" s="272"/>
      <c r="G4" s="272"/>
      <c r="H4" s="272"/>
      <c r="I4" s="273"/>
      <c r="J4" s="83"/>
      <c r="L4" s="66"/>
      <c r="M4" s="66"/>
      <c r="N4" s="66"/>
      <c r="O4" s="66"/>
      <c r="P4" s="66"/>
    </row>
    <row r="5" spans="1:16" ht="13.5" customHeight="1" thickBot="1" x14ac:dyDescent="0.3">
      <c r="B5" s="283"/>
      <c r="C5" s="277" t="s">
        <v>58</v>
      </c>
      <c r="D5" s="279" t="s">
        <v>57</v>
      </c>
      <c r="E5" s="280"/>
      <c r="F5" s="280"/>
      <c r="G5" s="281"/>
      <c r="H5" s="266" t="s">
        <v>2</v>
      </c>
      <c r="I5" s="267"/>
      <c r="J5" s="66"/>
      <c r="L5" s="66"/>
      <c r="M5" s="66"/>
      <c r="N5" s="66"/>
      <c r="O5" s="66"/>
      <c r="P5" s="66"/>
    </row>
    <row r="6" spans="1:16" ht="13.8" thickBot="1" x14ac:dyDescent="0.3">
      <c r="B6" s="284"/>
      <c r="C6" s="278"/>
      <c r="D6" s="82"/>
      <c r="E6" s="81"/>
      <c r="F6" s="81"/>
      <c r="G6" s="81"/>
      <c r="H6" s="80" t="s">
        <v>24</v>
      </c>
      <c r="I6" s="79" t="s">
        <v>36</v>
      </c>
      <c r="J6" s="78"/>
      <c r="L6" s="66"/>
      <c r="M6" s="66"/>
      <c r="N6" s="66"/>
      <c r="O6" s="66"/>
      <c r="P6" s="66"/>
    </row>
    <row r="7" spans="1:16" ht="12.75" customHeight="1" x14ac:dyDescent="0.25">
      <c r="B7" s="264" t="s">
        <v>93</v>
      </c>
      <c r="C7" s="77" t="s">
        <v>17</v>
      </c>
      <c r="D7" s="75"/>
      <c r="E7" s="75"/>
      <c r="F7" s="75"/>
      <c r="G7" s="75"/>
      <c r="H7" s="12">
        <f t="shared" ref="H7:H12" si="0">SUM(D7:G7)</f>
        <v>0</v>
      </c>
      <c r="I7" s="73" t="e">
        <f t="shared" ref="I7:I12" si="1">+H7/$H$13</f>
        <v>#DIV/0!</v>
      </c>
      <c r="J7" s="72"/>
      <c r="M7" s="76"/>
      <c r="N7" s="66"/>
      <c r="O7" s="76"/>
      <c r="P7" s="66"/>
    </row>
    <row r="8" spans="1:16" x14ac:dyDescent="0.25">
      <c r="B8" s="265"/>
      <c r="C8" s="77" t="s">
        <v>18</v>
      </c>
      <c r="D8" s="75"/>
      <c r="E8" s="75"/>
      <c r="F8" s="75"/>
      <c r="G8" s="74"/>
      <c r="H8" s="12">
        <f t="shared" si="0"/>
        <v>0</v>
      </c>
      <c r="I8" s="73" t="e">
        <f t="shared" si="1"/>
        <v>#DIV/0!</v>
      </c>
      <c r="J8" s="72"/>
      <c r="M8" s="76"/>
      <c r="N8" s="66"/>
      <c r="O8" s="76"/>
      <c r="P8" s="66"/>
    </row>
    <row r="9" spans="1:16" x14ac:dyDescent="0.25">
      <c r="B9" s="265"/>
      <c r="C9" s="77" t="s">
        <v>19</v>
      </c>
      <c r="D9" s="75"/>
      <c r="E9" s="75"/>
      <c r="F9" s="75"/>
      <c r="G9" s="74"/>
      <c r="H9" s="12">
        <f t="shared" si="0"/>
        <v>0</v>
      </c>
      <c r="I9" s="73" t="e">
        <f t="shared" si="1"/>
        <v>#DIV/0!</v>
      </c>
      <c r="J9" s="72"/>
      <c r="M9" s="76"/>
      <c r="N9" s="66"/>
      <c r="O9" s="76"/>
      <c r="P9" s="66"/>
    </row>
    <row r="10" spans="1:16" x14ac:dyDescent="0.25">
      <c r="B10" s="265"/>
      <c r="C10" s="77" t="s">
        <v>20</v>
      </c>
      <c r="D10" s="75"/>
      <c r="E10" s="75"/>
      <c r="F10" s="75"/>
      <c r="G10" s="74"/>
      <c r="H10" s="12">
        <f t="shared" si="0"/>
        <v>0</v>
      </c>
      <c r="I10" s="73" t="e">
        <f t="shared" si="1"/>
        <v>#DIV/0!</v>
      </c>
      <c r="J10" s="72"/>
      <c r="M10" s="76" t="s">
        <v>56</v>
      </c>
      <c r="N10" s="66"/>
      <c r="O10" s="76"/>
      <c r="P10" s="66"/>
    </row>
    <row r="11" spans="1:16" x14ac:dyDescent="0.25">
      <c r="B11" s="265"/>
      <c r="C11" s="77" t="s">
        <v>21</v>
      </c>
      <c r="D11" s="75"/>
      <c r="E11" s="75"/>
      <c r="F11" s="75"/>
      <c r="G11" s="74"/>
      <c r="H11" s="12">
        <f t="shared" si="0"/>
        <v>0</v>
      </c>
      <c r="I11" s="73" t="e">
        <f t="shared" si="1"/>
        <v>#DIV/0!</v>
      </c>
      <c r="J11" s="72"/>
      <c r="M11" s="76"/>
      <c r="N11" s="66"/>
      <c r="O11" s="76"/>
      <c r="P11" s="66"/>
    </row>
    <row r="12" spans="1:16" ht="13.8" thickBot="1" x14ac:dyDescent="0.3">
      <c r="B12" s="265"/>
      <c r="C12" s="77" t="s">
        <v>22</v>
      </c>
      <c r="D12" s="75"/>
      <c r="E12" s="75"/>
      <c r="F12" s="75"/>
      <c r="G12" s="74"/>
      <c r="H12" s="12">
        <f t="shared" si="0"/>
        <v>0</v>
      </c>
      <c r="I12" s="73" t="e">
        <f t="shared" si="1"/>
        <v>#DIV/0!</v>
      </c>
      <c r="J12" s="72"/>
      <c r="M12" s="66"/>
      <c r="N12" s="76"/>
      <c r="O12" s="66"/>
    </row>
    <row r="13" spans="1:16" ht="14.4" thickBot="1" x14ac:dyDescent="0.3">
      <c r="B13" s="180"/>
      <c r="C13" s="103" t="s">
        <v>2</v>
      </c>
      <c r="D13" s="104">
        <f t="shared" ref="D13:I13" si="2">SUM(D7:D12)</f>
        <v>0</v>
      </c>
      <c r="E13" s="104">
        <f t="shared" si="2"/>
        <v>0</v>
      </c>
      <c r="F13" s="104">
        <f t="shared" si="2"/>
        <v>0</v>
      </c>
      <c r="G13" s="104">
        <f t="shared" si="2"/>
        <v>0</v>
      </c>
      <c r="H13" s="104">
        <f t="shared" si="2"/>
        <v>0</v>
      </c>
      <c r="I13" s="105" t="e">
        <f t="shared" si="2"/>
        <v>#DIV/0!</v>
      </c>
      <c r="J13" s="69"/>
      <c r="L13" s="66"/>
      <c r="M13" s="66"/>
      <c r="N13" s="66"/>
      <c r="O13" s="66"/>
    </row>
    <row r="14" spans="1:16" s="28" customFormat="1" ht="13.8" x14ac:dyDescent="0.25">
      <c r="C14" s="71"/>
      <c r="D14" s="70"/>
      <c r="E14" s="70"/>
      <c r="F14" s="70"/>
      <c r="G14" s="70"/>
      <c r="H14" s="70"/>
      <c r="I14" s="70"/>
      <c r="J14" s="69"/>
      <c r="K14" s="68"/>
    </row>
    <row r="15" spans="1:16" ht="13.8" thickBot="1" x14ac:dyDescent="0.3">
      <c r="D15" s="67"/>
      <c r="E15" s="67"/>
      <c r="F15" s="67"/>
      <c r="G15" s="67"/>
      <c r="H15" s="67"/>
      <c r="I15" s="67"/>
    </row>
    <row r="16" spans="1:16" ht="13.5" customHeight="1" thickBot="1" x14ac:dyDescent="0.3">
      <c r="C16" s="274" t="s">
        <v>94</v>
      </c>
      <c r="D16" s="275"/>
      <c r="E16" s="275"/>
      <c r="F16" s="275"/>
      <c r="G16" s="276"/>
      <c r="H16" s="65"/>
      <c r="I16" s="67"/>
    </row>
    <row r="17" spans="3:8" x14ac:dyDescent="0.25">
      <c r="C17" s="64" t="s">
        <v>54</v>
      </c>
      <c r="D17" s="63" t="s">
        <v>53</v>
      </c>
      <c r="E17" s="63" t="s">
        <v>52</v>
      </c>
      <c r="F17" s="63" t="s">
        <v>55</v>
      </c>
      <c r="G17" s="62" t="s">
        <v>2</v>
      </c>
      <c r="H17" s="61"/>
    </row>
    <row r="18" spans="3:8" x14ac:dyDescent="0.25">
      <c r="C18" s="60">
        <f>SUM(D7:D12)</f>
        <v>0</v>
      </c>
      <c r="D18" s="59">
        <f>SUM(E7:E12)</f>
        <v>0</v>
      </c>
      <c r="E18" s="59">
        <f>SUM(F7:F12)</f>
        <v>0</v>
      </c>
      <c r="F18" s="59">
        <f>SUM(G7:G12)</f>
        <v>0</v>
      </c>
      <c r="G18" s="200">
        <f>SUM(C18:F18)</f>
        <v>0</v>
      </c>
      <c r="H18" s="66"/>
    </row>
    <row r="20" spans="3:8" x14ac:dyDescent="0.25">
      <c r="G20" s="58"/>
    </row>
    <row r="21" spans="3:8" x14ac:dyDescent="0.25">
      <c r="G21" s="57"/>
    </row>
    <row r="22" spans="3:8" x14ac:dyDescent="0.25">
      <c r="G22" s="58"/>
    </row>
    <row r="23" spans="3:8" x14ac:dyDescent="0.25">
      <c r="G23" s="57"/>
    </row>
  </sheetData>
  <mergeCells count="8">
    <mergeCell ref="B1:I2"/>
    <mergeCell ref="B7:B12"/>
    <mergeCell ref="H5:I5"/>
    <mergeCell ref="C3:I4"/>
    <mergeCell ref="C16:G16"/>
    <mergeCell ref="C5:C6"/>
    <mergeCell ref="D5:G5"/>
    <mergeCell ref="B3:B6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Residuos Reciclables 2022-I</vt:lpstr>
      <vt:lpstr>RESPEL 2022-I</vt:lpstr>
      <vt:lpstr>Residuos Biologicos 2022-I</vt:lpstr>
      <vt:lpstr>RVI 2022-I </vt:lpstr>
      <vt:lpstr>'RESPEL 2022-I'!Área_de_impresión</vt:lpstr>
      <vt:lpstr>'RESPEL 2022-I'!Títulos_a_imprimir</vt:lpstr>
    </vt:vector>
  </TitlesOfParts>
  <Company>admin_opain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Dayana Rocio Franco Moreno</cp:lastModifiedBy>
  <cp:lastPrinted>2009-03-12T21:14:42Z</cp:lastPrinted>
  <dcterms:created xsi:type="dcterms:W3CDTF">2008-03-15T15:41:26Z</dcterms:created>
  <dcterms:modified xsi:type="dcterms:W3CDTF">2022-07-19T22:23:11Z</dcterms:modified>
</cp:coreProperties>
</file>